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0" windowWidth="11715" windowHeight="6930" activeTab="0"/>
  </bookViews>
  <sheets>
    <sheet name="รายรับ" sheetId="1" r:id="rId1"/>
    <sheet name="ปลัด" sheetId="2" r:id="rId2"/>
    <sheet name="คลัง" sheetId="3" r:id="rId3"/>
    <sheet name="ช่าง" sheetId="4" r:id="rId4"/>
    <sheet name="งบกลาง" sheetId="5" r:id="rId5"/>
    <sheet name="Sheet1" sheetId="6" r:id="rId6"/>
  </sheets>
  <definedNames>
    <definedName name="_xlnm.Print_Area" localSheetId="1">'ปลัด'!$A$1:$G$147</definedName>
  </definedNames>
  <calcPr fullCalcOnLoad="1"/>
</workbook>
</file>

<file path=xl/sharedStrings.xml><?xml version="1.0" encoding="utf-8"?>
<sst xmlns="http://schemas.openxmlformats.org/spreadsheetml/2006/main" count="386" uniqueCount="243">
  <si>
    <t>องค์การบริหารส่วนตำบลดุสิต  อำเภอถ้ำพรรณรา  จังหวัดนครศรีธรรมราช</t>
  </si>
  <si>
    <t>หน่วยงาน  สำนักงานปลัดองค์การบริหารส่วนตำบล</t>
  </si>
  <si>
    <t>ตั้งงบประมาณรายจ่ายทั้งสิ้น</t>
  </si>
  <si>
    <t>หมวด/ประเภทรายจ่าย</t>
  </si>
  <si>
    <t>งบประมาณอนุมัติ</t>
  </si>
  <si>
    <t>เบิกจ่ายแล้ว</t>
  </si>
  <si>
    <t>คงเหลือ</t>
  </si>
  <si>
    <t>คิดเป็นร้อยละ</t>
  </si>
  <si>
    <t>รายจ่ายประจำตั้งไว้</t>
  </si>
  <si>
    <t>เงินเดือนและค่าจ้างประจำ</t>
  </si>
  <si>
    <t>เงินเดือน</t>
  </si>
  <si>
    <t>เงินเดือนพนักงาน</t>
  </si>
  <si>
    <t>เงินเพิ่มต่าง ๆ</t>
  </si>
  <si>
    <t>ค่าจ้างชั่วคราว</t>
  </si>
  <si>
    <t>ค่าตอบแทนใช้สอยและวัสดุ</t>
  </si>
  <si>
    <t>ค่าตอบแทน</t>
  </si>
  <si>
    <t>ค่าเบี้ยประชุม</t>
  </si>
  <si>
    <t>เงินช่วยเหลือการศึกษาบุตร</t>
  </si>
  <si>
    <t>เงินช่วยเหลือค่ารักษาพยาบาล</t>
  </si>
  <si>
    <t>ค่าตอบแทนการปฏิบัติงานนอกเวลาราชการ</t>
  </si>
  <si>
    <t>ค่าใช้สอย</t>
  </si>
  <si>
    <t>รายจ่ายเพื่อให้ได้มาซึ่งบริการ</t>
  </si>
  <si>
    <t>รายจ่ายเพื่อบำรุงรักษาหรือซ่อมแซมทรัพย์สิน</t>
  </si>
  <si>
    <t>ค่าวัสดุ</t>
  </si>
  <si>
    <t>ค่าวัสดุสำนักงาน</t>
  </si>
  <si>
    <t>ค่าวัสดุโฆษณาและเผยแพร่</t>
  </si>
  <si>
    <t>ค่าวัสดุน้ำมันเชื้อเพลิงและหล่อลื่น</t>
  </si>
  <si>
    <t>ค่าวัสดุคอมพิวเตอร์</t>
  </si>
  <si>
    <t>ค่าสาธารณูปโภค</t>
  </si>
  <si>
    <t>ค่าไฟฟ้า</t>
  </si>
  <si>
    <t>เงินอุดหนุน</t>
  </si>
  <si>
    <t>หมวดรายจ่ายอื่น</t>
  </si>
  <si>
    <t>รายจ่ายเพื่อการลงทุนตั้งไว้</t>
  </si>
  <si>
    <t>หมวดค่าครุภัณฑ์  ที่ดินและสิ่งก่อสร้าง</t>
  </si>
  <si>
    <t>ค่าครุภัณฑ์</t>
  </si>
  <si>
    <t>หน่วยงาน  ส่วนการคลังองค์การบริหารส่วนตำบล</t>
  </si>
  <si>
    <t>ค่าจ้างประจำ</t>
  </si>
  <si>
    <t>ค่าเช่าบ้าน</t>
  </si>
  <si>
    <t>หน่วยงาน  ส่วนโยธาองค์การบริหารส่วนตำบล</t>
  </si>
  <si>
    <t>ค่าวัสดุก่อสร้าง</t>
  </si>
  <si>
    <t>ค่าวัสดุไฟฟ้าและวิทยุ</t>
  </si>
  <si>
    <t>ค่าที่ดินและสิ่งก่อสร้าง</t>
  </si>
  <si>
    <t>งบประมาณรายจ่ายทั้งสิ้นตั้งไว้</t>
  </si>
  <si>
    <t>รายจ่ายงบกลาง</t>
  </si>
  <si>
    <t>เงินสมทบกองทุนประกันสังคม</t>
  </si>
  <si>
    <t>เงินสมทบกองทุนบำเหน็จบำนาญข้าราชการสวนท้องถิ่น (ก.บ.ท.)</t>
  </si>
  <si>
    <t>เงินสำรองจ่าย</t>
  </si>
  <si>
    <t xml:space="preserve">ตั้งงบประมาณรายจ่ายทั้งสิ้น  แยกเป็น  </t>
  </si>
  <si>
    <t xml:space="preserve">     รายจ่ายประจำ</t>
  </si>
  <si>
    <t xml:space="preserve">     รายจ่ายเพื่อการลงทุน</t>
  </si>
  <si>
    <t xml:space="preserve">     รายจ่ายตามข้อผูกพัน</t>
  </si>
  <si>
    <t xml:space="preserve">     เงินสำรองจ่าย</t>
  </si>
  <si>
    <t>เงินรายรับ</t>
  </si>
  <si>
    <t>หมวดรายได้/ประเภท</t>
  </si>
  <si>
    <t>ประมาณการ</t>
  </si>
  <si>
    <t>สูง(ต่ำ)กว่า</t>
  </si>
  <si>
    <t>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</si>
  <si>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</si>
  <si>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</si>
  <si>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</si>
  <si>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</si>
  <si>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ค่าธรรมเนียมค่าปรับและใบอนุญาต</t>
  </si>
  <si>
    <t>ค่าธรรมเนียมควบคุมการฆ่าสัตว์และจำหน่วยเนื้อสัตว์</t>
  </si>
  <si>
    <t>ค่าธรรมเนียมใบอนุญาตจำหน่วยสุรา</t>
  </si>
  <si>
    <t>ค่าธรรมเนียมเกี่ยวกับใบอนุญาตการพนัน</t>
  </si>
  <si>
    <t>ค่าปรับผู้กระทำผิดจราจรทางบก</t>
  </si>
  <si>
    <t>ค่าปรับผู้กระทำผิดกฎหมายและข้อบัญญัติท้องถิ่น</t>
  </si>
  <si>
    <t>ค่าปรับการผิดสัญญา</t>
  </si>
  <si>
    <t>ค่าปรับอื่น ๆ</t>
  </si>
  <si>
    <t>ค่าใบอนุญาตในการประกอบกิจการที่เป็นอันตราย</t>
  </si>
  <si>
    <t>รายได้จากทรัพย์สิน</t>
  </si>
  <si>
    <t>ดอกเบี้ยเงินฝาก</t>
  </si>
  <si>
    <t>รายได้จากสาธารณูปโภคและการพาณิชย์</t>
  </si>
  <si>
    <t>กิจการประปา</t>
  </si>
  <si>
    <t>รายได้เบ็ดเตล็ด</t>
  </si>
  <si>
    <t>ค่าขายแบบแปลน</t>
  </si>
  <si>
    <t>รายได้จากทุน</t>
  </si>
  <si>
    <t>ภาษีจัดสรร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</si>
  <si>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</si>
  <si>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</si>
  <si>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</si>
  <si>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</si>
  <si>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</si>
  <si>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สูง(ต่ำกว่า)</t>
  </si>
  <si>
    <t>เงินอุดหนุนทั่วไป</t>
  </si>
  <si>
    <t>รวมรายรับตามประมาณการ</t>
  </si>
  <si>
    <t>รวมเป็นเงินรายรับทั้งสิ้น</t>
  </si>
  <si>
    <t>ค่าธรรมเนียมป่าไม้</t>
  </si>
  <si>
    <t>ประมาณการรายรับทั้งสิ้น</t>
  </si>
  <si>
    <t>รวมรับจริง</t>
  </si>
  <si>
    <t>สูง/ต่ำ กว่าประมาณการรายรับ</t>
  </si>
  <si>
    <t>รวมรับจริงตามประมาณการ</t>
  </si>
  <si>
    <t xml:space="preserve"> </t>
  </si>
  <si>
    <t>ตั้งแต่ต้นปี</t>
  </si>
  <si>
    <t>เงินอุดหนุนเฉพาะกิจ</t>
  </si>
  <si>
    <t>เงินอุดหนุนทั่วไป  อบต.</t>
  </si>
  <si>
    <t>รายได้ที่รัฐบาลอุดหนุนให้โดยระบุวัตถุประสงค์</t>
  </si>
  <si>
    <t xml:space="preserve">รายได้เบ็ดเตล็ดอื่น ๆ </t>
  </si>
  <si>
    <t>รายจ่ายเกี่ยวกับการรับรองและพิธีการ</t>
  </si>
  <si>
    <t>ค่าครุภัณฑ์  ที่ดินและสิ่งก่อสร้าง</t>
  </si>
  <si>
    <t xml:space="preserve"> -ค่าใช้จ่ายในการเดินทางไปราชการ</t>
  </si>
  <si>
    <t>รายจ่ายเพื่อการลงทุน</t>
  </si>
  <si>
    <t>ครุภัณฑ์สำนักงาน</t>
  </si>
  <si>
    <t>ค่าวัสดุงานประปา</t>
  </si>
  <si>
    <t>ค่าจ้างพนักงานจ้าง</t>
  </si>
  <si>
    <t>ค่ารับรองสำเนาและถ่ายเอกสาร</t>
  </si>
  <si>
    <t>รายจ่ายตามข้อผูกพัน</t>
  </si>
  <si>
    <t>รายจ่ายเกี่ยวเนื่องกับการปฏิบัติราชการที่ไม่เข้าลักษณะรายจ่ายหมวดอื่น</t>
  </si>
  <si>
    <t>รายงานผลการดำเนินงาน</t>
  </si>
  <si>
    <t>พนักงานจ้างตามภารกิจ (ครูอนุบาล  3  ขวบ)</t>
  </si>
  <si>
    <t>พนักงานจ้างตามภารกิจและพนักงานจ้างทั่วไป</t>
  </si>
  <si>
    <t>ค่าตอบแทนผู้ปฏิบัติราชการอันเป็นประโยชน์แก่องค์การบริหารส่วนตำบล</t>
  </si>
  <si>
    <t>ค่าจ้างเหมาบริการต่าง ๆ</t>
  </si>
  <si>
    <t>ค่าจ้างเหมาจัดทำเว็ปไซด์ของอบต.</t>
  </si>
  <si>
    <t>ค่าจ้างเหมาบริการทำความสะอาดสำนักงาน</t>
  </si>
  <si>
    <t>ค่ารับรองในการต้อนรับบุคคลหรือคณะบุคคล</t>
  </si>
  <si>
    <t>ค่าเลี้ยงรับรอง</t>
  </si>
  <si>
    <t>ค่าใช้จ่ายในการเดินทางไปราชการ</t>
  </si>
  <si>
    <t>รายจ่ายเกี่ยวเนื่องกับการปฏิบัติราชการที่ไม่เข้าลักษณะรายจายหมวดอื่นๆ</t>
  </si>
  <si>
    <t>ค่าวัสดุงานเกษตร</t>
  </si>
  <si>
    <t>ค่าวัสดุงานบ้านงานครัว</t>
  </si>
  <si>
    <t>เงินอุดหนุนหน่วยงานของรัฐหรือองค์กรเอกชนในกิจกรรมอันเป็นสาธารณประโยชน์</t>
  </si>
  <si>
    <t>อุดหนุนกิจการประเพณีวัฒนธรรมท้องถิ่น</t>
  </si>
  <si>
    <t>อุดหนุนกิจการการศึกษาแก่เด็กก่อนวัยเรียนและประถมศึกษา</t>
  </si>
  <si>
    <t>ครุภัณฑ์คอมพิวเตอร์</t>
  </si>
  <si>
    <t>เงินเพิ่มต่างๆ</t>
  </si>
  <si>
    <t xml:space="preserve"> -ค่าใช้จ่ายในการจัดทำแผ่นป้ายประชาสัมพันธ์  แผ่นพับ  เอกสารใบปลิว</t>
  </si>
  <si>
    <t>ค่าไปรษณีย์  ค่าโทรเลข  ค่าธนาณัติ  ค่าซื้อดวงตราไปรษณีย์ยากร</t>
  </si>
  <si>
    <t>ค่าวัสดุวิทยาศาสตร์หรือการแพทย์</t>
  </si>
  <si>
    <t>เงินสมทบกองทุนหลักประกันสุขภาพ (สปสช.)</t>
  </si>
  <si>
    <t>ภาษีมูลค่าเพิ่มตาม พ.ร.บ. กำหนดแผนกระจายอำนาจ</t>
  </si>
  <si>
    <t>ค่าธรรมเนียมจดทะเบียนสิทธิและนิติกรรมที่ดิน</t>
  </si>
  <si>
    <t>เงินเดือนนายก / รองนายกองค์การบริหารส่วนตำบล</t>
  </si>
  <si>
    <t>เงินค่าตอบแทนประจำตำแหน่งนายก / รองนายกองค์การบริหารส่วนตำบล</t>
  </si>
  <si>
    <t>เงินค่าตอบแทนพิเศษนายก / รองนายกองค์การบริหารส่วนตำบล</t>
  </si>
  <si>
    <t>เงินค่าตอบแทนเลขานุการนายกองค์การบริหารส่วนตำบล</t>
  </si>
  <si>
    <t>เงินเดือน  (ฝ่ายการเมือง)</t>
  </si>
  <si>
    <t>เงินเดือน  (ฝ่ายประจำ)</t>
  </si>
  <si>
    <t>เงินประจำตำแหน่ง</t>
  </si>
  <si>
    <t>เงินประโยชน์ตอบแทนอื่นเป็นกรณีพิเศษ(โบนัส)</t>
  </si>
  <si>
    <t>ค่าล้างฟิล์ม  ค่าถ่ายเอกสารพิมพ์เขียว  ฯลฯ</t>
  </si>
  <si>
    <t>ค่าธรรมเนียม  และค่าลงทะเบียนต่าง ๆ</t>
  </si>
  <si>
    <t>ค่าจ้างประเมินความพึงพอใจของผู้รับบริการ  และอื่น ๆ  ที่จำเป็น</t>
  </si>
  <si>
    <t>ค่าจ้างเหมาบริการรถ  รับ-ส่ง  นักเรียน</t>
  </si>
  <si>
    <t>ค่าใช้จ่ายโครงการการจัดงานวันสำคัญต่างๆ ซึ่งเป็นวันสำคัญของทางราชการ</t>
  </si>
  <si>
    <t>ค่าใช้จ่ายโครงการจัดการแข่งขันกีฬาตำบล</t>
  </si>
  <si>
    <t>ค่าใช้จ่ายโครงการส่งนักกีฬาและกรีฑาเข้าร่วมแข่งขัน</t>
  </si>
  <si>
    <t>ค่าใช้จ่ายโครงการรณรงค์ป้องกันและแก้ไขปัญหายาเสพติด</t>
  </si>
  <si>
    <t>ค่าใช้จ่ายโครงการรณรงค์ประชาธิปไตย</t>
  </si>
  <si>
    <t>ค่าใช้จ่ายโครงการลดอุบัติเหตุช่วงวันปีใหม่</t>
  </si>
  <si>
    <t>ค่าใช้จ่ายโครงการลดอุบัติเหตุช่วงวันสงกรานต์</t>
  </si>
  <si>
    <t>ค่าใช้จ่ายโครงการจัดทำประชาคม  13  ครั้ง</t>
  </si>
  <si>
    <t>ค่าบริการด้านโทรคมนาคม</t>
  </si>
  <si>
    <t xml:space="preserve">ค่าไปรษณีย์  ค่าโทรเลข  ค่าธนาณัติ  ค่าซื้อดวงตราไปรษณีย์ยากร </t>
  </si>
  <si>
    <t xml:space="preserve">    โครงการจัดงานวันสถาปนาอำเภอถ้ำพรรณรา  งานสืบสานพระอุเชน</t>
  </si>
  <si>
    <t xml:space="preserve">    โครงการแข่งขันกีฬาอำเภอถ้ำพรรณรา</t>
  </si>
  <si>
    <t>ค่าอาหารกลางวันสำหรับศูนย์พัฒนาเด็กเล็กบ้านพรุวง</t>
  </si>
  <si>
    <t>ค่าอาหารกลางวันสำหรับโรงเรียนในสังกัด  (สพฐ.)</t>
  </si>
  <si>
    <t>ค่าอาหารเสริม  (นม)  สำหรับโรงเรียนในสังกัด  (สพฐ.)</t>
  </si>
  <si>
    <t>ค่าอาหารเสริม  (นม)  สำหรับศูนย์พัฒนาเด็กเล็กบ้านพรุวง</t>
  </si>
  <si>
    <t>เครื่องคอมพิวเตอร์</t>
  </si>
  <si>
    <t>รายจ่ายเพื่อบำรุงหรือซ่อมแซมทรัพย์สิน</t>
  </si>
  <si>
    <t xml:space="preserve">  -ค่าจ้างเหมาจัดเก็บค่าน้ำประปา</t>
  </si>
  <si>
    <t xml:space="preserve">  -ค่าธรรมเนียม  และค่าลงทะเบียนต่าง  ๆ</t>
  </si>
  <si>
    <t xml:space="preserve"> -ค่าของขวัญ ของรางวัล ให้กับผู้เสียภาษีดีเด่นประจำปี</t>
  </si>
  <si>
    <t>ค่าไปรษณีย์  ค่าโทรเลข  ค่าธนาณัติ  ค่าซื้อดวงตราไปรษณีย์</t>
  </si>
  <si>
    <t>รายจ่ายเกี่ยวเนื่องกับการปฏิบัติราชการที่ไม่เข้าลักษณะรายจายหมวดอื่น ๆ</t>
  </si>
  <si>
    <t>ค่าวัสดุการเกษตร</t>
  </si>
  <si>
    <t>งานทาง</t>
  </si>
  <si>
    <t>งานอาคาร</t>
  </si>
  <si>
    <t>เงินสงเคราะห์เบี้ยยังชีพคนชรา  คนพิการ  และผู้ป่วยเอดส์</t>
  </si>
  <si>
    <t>ตามข้อบัญญัติงบประมาณรายจ่ายประจำปีงบประมาณ   พ.ศ.2554</t>
  </si>
  <si>
    <t>ค่าจัดซื้อหนังสือพิมพ์  วารสาร  เย็บหนังสือ  เข้าปกหนังสือ  ฯลฯ</t>
  </si>
  <si>
    <t>ค่าพิมพ์วารสาร  แผ่นพับประชาสัมพันธ์กิจกรรมอบต.  ฯลฯ</t>
  </si>
  <si>
    <t>ค่าจ้างพิมพ์ปฏิทินปฏิบัติประจำปี  2554</t>
  </si>
  <si>
    <t>ค่าจ้างพิมพ์รายงานผลปฏิบัติงานประจำปี</t>
  </si>
  <si>
    <t>ค่าใช้จ่ายโครงการความร่วมมือระหว่างอบต.ดุสิต กับ รร.ในเขตต.ดุสิต  เพื่อจัดงานวันเด็กแห่งชาติ</t>
  </si>
  <si>
    <t>ค่าใช้จ่ายโครงการศูนย์อำนวยความปลอดภัยทางถนนหลวง  หมายเลข 41</t>
  </si>
  <si>
    <t>ค่าใช้จ่ายโครงการจัดนิทรรศการแสดงผลงานของอบต.</t>
  </si>
  <si>
    <t>ค่าใช้จ่ายโครงการความร่วมมือระหว่างอบต.ดุสิตกับส่วนราชการอื่นในการอนุรักษ์ป่าไม้และปลูกต้นไม้</t>
  </si>
  <si>
    <t>ค่าใช้จ่ายโครงการความร่วมมือระหว่างอบต.ดุสิตกับสถานีอนามัยบ้านเกาะขวัญในการรณรงค์ป้องกันโรคติดต่อ</t>
  </si>
  <si>
    <t>ค่าใช้จ่ายโครงการความร่วมมือระหว่างอบต.ดุสิตกับสถานีอนามัยพรรณราชลเขตในการรณรงค์ป้องกันโรคติดต่อ</t>
  </si>
  <si>
    <t>ค่าใช้จ่ายโครงการรณรงค์และป้องกันโรคพิษสุนัขบ้า</t>
  </si>
  <si>
    <t>ค่าใช้จ่ายโครงการส่งเสริมประเพณีวัฒนธรรม</t>
  </si>
  <si>
    <t>ค่าใช้จ่ายโครงการส่งเสริมประชาสัมพันธ์การท่องเที่ยวเกาะลอยน้ำผุด  วัดถ้ำกัลยาณมิตร</t>
  </si>
  <si>
    <t>ค่าใช้จ่ายโครงการรณรงค์ป้องกันและบรรเทาไฟป่า</t>
  </si>
  <si>
    <t>ค่าใช้จ่ายโครงการอบรมธรรมาภิบาลและจริยธรรม</t>
  </si>
  <si>
    <t>ค่าใช้จ่ายโครงการจัดทำเวทีชาวบ้าน</t>
  </si>
  <si>
    <t>ค่าใช้จ่ายโครงการ  อบต.เคลื่อนที่พบประชาชน</t>
  </si>
  <si>
    <t>ค่าช่อดอกไม้  กระเช้าดอกไม้  และพวงมาลา</t>
  </si>
  <si>
    <t>ค่าใช้จ่ายในการเลือกตั้ง</t>
  </si>
  <si>
    <t>การวัสดุการศึกษาศูนย์เด็กเล็ก</t>
  </si>
  <si>
    <t xml:space="preserve">    โครงการจัดงานเฉลิมพระเกียรติพระบาทสมเด็จพระเจ้าอยู่หัวฯ  5  ธันวาคม 53</t>
  </si>
  <si>
    <t xml:space="preserve">    โครงการจัดงานประเพณีแห่ผ้าขึ้นธาตุและงานเดือนสิบ</t>
  </si>
  <si>
    <t>อุดหนุนรวมข้อมูลข่าวสารการซื้อหรือการจ้างของอบต.ระดับอำเภอ</t>
  </si>
  <si>
    <t>ตู้เก็บเอกสาร  จำนวน  2  ตู้</t>
  </si>
  <si>
    <t>ค่าติดตั้งไฟฟ้าสาธารณะหมู่บ้าน</t>
  </si>
  <si>
    <t>ตามข้อบัญญัติงบประมาณรายจ่ายประจำปีงบประมาณ  พ.ศ.2554</t>
  </si>
  <si>
    <t xml:space="preserve"> -ค่าจ้างติดตั้งโปรแกรมการจัดเก็บค่าน้ำประปา</t>
  </si>
  <si>
    <t>เครื่องปรับอากาศ  ณ  ห้องการคลัง</t>
  </si>
  <si>
    <t>ครุภัณฑ์ยานพาหนะ</t>
  </si>
  <si>
    <t>รถจักรยานยนต์</t>
  </si>
  <si>
    <t>ตู้เก็บเอกสาร  3  ตู้</t>
  </si>
  <si>
    <t>ตามข้อบัญญัติงบประมาณรายจ่ายประจำปีงบประมาณ  พ.ศ. 2554</t>
  </si>
  <si>
    <t>เครื่องพิมพ์ชนิดอิงค์เจท</t>
  </si>
  <si>
    <t>ค่าก่อสร้างถนนคสล.สายแยกโรงรม - แยกบ้านในบ้านเกาะขวัญ  ม. 1</t>
  </si>
  <si>
    <t>ค่าก่อสร้างถนนคสล. สายแยกสะพานท่าส้าน - แยกบ้านนายบัญญัติ  เอี่ยมสกุล  (ช่วงที่  1)  ม.6</t>
  </si>
  <si>
    <t>ค่าเคลื่อนย้ายและก่อสร้างฐานรากและอุปกรณ์ระบบประปาพร้อมวางท่อจ่ายน้ำ  บ้านฉนวนจันทร์  ม. 2</t>
  </si>
  <si>
    <t>ตามข้อบัญญัติงบประมาณรายจ่ายประจำปีงบประมาณ  พ.ศ 2554</t>
  </si>
  <si>
    <t>เงินทุนการศึกษา</t>
  </si>
  <si>
    <t>ค่าก่อสร้างถนนคสล.สายแยกบ้านนายมาศน์  กระสัน-แยกบ้านนายกรด ช่วยวัง(ช่วงที่  1) ม.10,4</t>
  </si>
  <si>
    <t>ณ  วันที่  30  กันยายน  2554</t>
  </si>
  <si>
    <t xml:space="preserve">     - เงินเพิ่มค่าครองชีพชั่วคราว</t>
  </si>
  <si>
    <t xml:space="preserve">     - เงินเพิ่มตามคุณวุฒิ</t>
  </si>
  <si>
    <t>ค่าใช้จ่ายโครงการส่งเสริมกิจกรรมประเพณีหมู่ที่  1-11  ตำบลดุสิต</t>
  </si>
  <si>
    <t>ค่าใช้จ่ายโครงการส่งเสริมสนับสนุนกลุ่มอาชีพ  หมู่ที่ 1-11  ตำบลดุสิต</t>
  </si>
  <si>
    <t>อุดหนุนสำหรับการพัฒนาระบบบริการสาธารณสุขมูลฐาน(ศสมช.)ม.1-11</t>
  </si>
  <si>
    <t>ค่าตอบแทนสมาชิกสภาฯ</t>
  </si>
  <si>
    <t>สรุปผลการดำเนินงานงบประมาณรายจ่ายประจำปีงบประมาณ 2554  ณ  วันที่  30  กันยายน  2554</t>
  </si>
  <si>
    <t>เงินเพิ่มค่าครองชีพชั่วคราว</t>
  </si>
  <si>
    <t>เงินเพิ่มตามคุณวุฒิ</t>
  </si>
  <si>
    <t>เงินเพิ่มพิเศษเพื่อการสู้รบ</t>
  </si>
  <si>
    <t>เงินสมทบกองทุนสวัสดิการชุมชน</t>
  </si>
  <si>
    <t>ตามข้อบัญญัติงบประมาณรายจ่ายประจำปีงบประมาณ พ.ศ.2554</t>
  </si>
  <si>
    <t>ค่าธรรมเนียมการจดทะเบียนพาณิชย์</t>
  </si>
  <si>
    <t>ภาษีมูลค่าเพิ่มและภาษีธุรกิจแฉพาะ (1 ใน 9)</t>
  </si>
  <si>
    <t xml:space="preserve">   สร้างสวัสดิการทางสังคมให้แก่ผู้พิการ</t>
  </si>
  <si>
    <t xml:space="preserve">   หรือทุพพลภาพประจำปีงบประมาณ  พ.ศ. 2554</t>
  </si>
  <si>
    <t xml:space="preserve">   การสงเคราะห์เบี้ยยังชีพผู้สูงอายุ  ประจำปีงบประมาณ</t>
  </si>
  <si>
    <t xml:space="preserve">   พ.ศ. 2554  </t>
  </si>
  <si>
    <t>- เงินอุดหนุนเฉพาะกิจ  สนับสนุนศูนย์พัฒนาเด็กเล็ก</t>
  </si>
  <si>
    <t>- เงินอุดหนุนเฉพาะกิจ  เงินอุดหนุนศูนย์พัฒนา</t>
  </si>
  <si>
    <t xml:space="preserve">   ครอบครัว</t>
  </si>
  <si>
    <t>- เงินอุดหนุนเฉพาะกิจโครงการก่อสร้างระบบประปา</t>
  </si>
  <si>
    <t xml:space="preserve">  หมู่บ้านแบบบาดาลขนาดกลาง  ม.4  บ้านทุ่งโพธิ์งาม</t>
  </si>
  <si>
    <t>ณ  วันที่  30  กันยายน   2554</t>
  </si>
  <si>
    <t>-  เงินอุดหนุนเฉพาะกิจ  สำหรับสนับสนุนการเสริม</t>
  </si>
  <si>
    <t>-  เงินอุดหนุนเฉพาะกิจเป็นค่าใช้จ่ายสำหรับสนับสนุน</t>
  </si>
  <si>
    <t>รวมรับจริงทั้งสิ้น</t>
  </si>
  <si>
    <t>สรุปผลการดำเนินงานงบประมาณรายจ่ายประจำปี  2554   ณ วันที่ 30  กันยายน  2554</t>
  </si>
  <si>
    <t>สรุปผลการดำเนินงานงบประมาณรายจ่ายประจำปีงบประมาณ  2554  ณ  วันที่  30  กันยายน  2554</t>
  </si>
  <si>
    <t>สรุปผลการดำเนินงานงบประมาณรายจ่ายประจำปี  2554  ณ  วันที่  30  กันยายน  2554</t>
  </si>
  <si>
    <t>สรุปผลการดำเนินงานงบประมาณรายจ่ายประจำปี 2554  ณ  วันที่  30  กันยายน  2554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</si>
</sst>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0.00000000"/>
    <numFmt numFmtId="206" formatCode="_-* #,##0.000_-;\-* #,##0.000_-;_-* &quot;-&quot;??_-;_-@_-"/>
    <numFmt numFmtId="207" formatCode="#,##0.00_ ;\-#,##0.00\ "/>
  </numFmts>
  <fonts count="19">
    <font>
      <sz val="14"/>
      <name val="Cordia New"/>
      <family val="0"/>
    </font>
    <font>
      <sz val="13"/>
      <name val="Angsana New"/>
      <family val="1"/>
    </font>
    <font>
      <b/>
      <sz val="13"/>
      <name val="Angsana New"/>
      <family val="1"/>
    </font>
    <font>
      <sz val="13"/>
      <name val="Cordia New"/>
      <family val="0"/>
    </font>
    <font>
      <b/>
      <sz val="13"/>
      <name val="Cordia New"/>
      <family val="0"/>
    </font>
    <font>
      <b/>
      <sz val="14"/>
      <name val="Cordia New"/>
      <family val="0"/>
    </font>
    <font>
      <b/>
      <sz val="12"/>
      <name val="AngsanaUPC"/>
      <family val="1"/>
    </font>
    <font>
      <sz val="12"/>
      <name val="Cordia New"/>
      <family val="0"/>
    </font>
    <font>
      <sz val="12"/>
      <name val="AngsanaUPC"/>
      <family val="1"/>
    </font>
    <font>
      <sz val="8"/>
      <name val="Cordia New"/>
      <family val="0"/>
    </font>
    <font>
      <b/>
      <sz val="12"/>
      <name val="Angsana New"/>
      <family val="1"/>
    </font>
    <font>
      <sz val="11"/>
      <name val="AngsanaUPC"/>
      <family val="1"/>
    </font>
    <font>
      <sz val="11"/>
      <name val="Angsana New"/>
      <family val="1"/>
    </font>
    <font>
      <sz val="10"/>
      <name val="Angsana New"/>
      <family val="1"/>
    </font>
    <font>
      <sz val="9"/>
      <name val="Angsana New"/>
      <family val="1"/>
    </font>
    <font>
      <sz val="12"/>
      <name val="Angsana New"/>
      <family val="1"/>
    </font>
    <font>
      <b/>
      <sz val="13"/>
      <color indexed="10"/>
      <name val="Cordia New"/>
      <family val="0"/>
    </font>
    <font>
      <b/>
      <u val="single"/>
      <sz val="14"/>
      <name val="AngsanaUPC"/>
      <family val="1"/>
    </font>
    <font>
      <sz val="8"/>
      <name val="Angsana New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3" fontId="1" fillId="0" borderId="4" xfId="15" applyFont="1" applyBorder="1" applyAlignment="1">
      <alignment horizontal="center"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0" fontId="2" fillId="0" borderId="4" xfId="0" applyFont="1" applyBorder="1" applyAlignment="1">
      <alignment horizontal="center"/>
    </xf>
    <xf numFmtId="43" fontId="2" fillId="0" borderId="4" xfId="15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3" fontId="1" fillId="0" borderId="4" xfId="15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 horizontal="right"/>
    </xf>
    <xf numFmtId="43" fontId="1" fillId="0" borderId="0" xfId="15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43" fontId="2" fillId="0" borderId="4" xfId="15" applyFont="1" applyBorder="1" applyAlignment="1">
      <alignment/>
    </xf>
    <xf numFmtId="0" fontId="2" fillId="0" borderId="7" xfId="0" applyFont="1" applyBorder="1" applyAlignment="1">
      <alignment/>
    </xf>
    <xf numFmtId="2" fontId="2" fillId="0" borderId="4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43" fontId="1" fillId="0" borderId="0" xfId="15" applyFont="1" applyBorder="1" applyAlignment="1">
      <alignment horizontal="center"/>
    </xf>
    <xf numFmtId="0" fontId="7" fillId="0" borderId="0" xfId="0" applyFont="1" applyAlignment="1">
      <alignment/>
    </xf>
    <xf numFmtId="43" fontId="6" fillId="0" borderId="8" xfId="15" applyFont="1" applyBorder="1" applyAlignment="1">
      <alignment horizontal="center" vertical="center"/>
    </xf>
    <xf numFmtId="43" fontId="6" fillId="0" borderId="8" xfId="15" applyFont="1" applyBorder="1" applyAlignment="1">
      <alignment horizontal="center"/>
    </xf>
    <xf numFmtId="43" fontId="6" fillId="0" borderId="9" xfId="15" applyFont="1" applyBorder="1" applyAlignment="1">
      <alignment horizontal="center" vertical="center"/>
    </xf>
    <xf numFmtId="43" fontId="6" fillId="0" borderId="9" xfId="15" applyFont="1" applyBorder="1" applyAlignment="1">
      <alignment horizontal="center"/>
    </xf>
    <xf numFmtId="0" fontId="6" fillId="0" borderId="5" xfId="0" applyFont="1" applyBorder="1" applyAlignment="1">
      <alignment/>
    </xf>
    <xf numFmtId="43" fontId="6" fillId="0" borderId="6" xfId="15" applyFont="1" applyBorder="1" applyAlignment="1">
      <alignment/>
    </xf>
    <xf numFmtId="43" fontId="6" fillId="0" borderId="7" xfId="15" applyFont="1" applyBorder="1" applyAlignment="1">
      <alignment/>
    </xf>
    <xf numFmtId="43" fontId="6" fillId="0" borderId="4" xfId="15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0" xfId="15" applyFont="1" applyBorder="1" applyAlignment="1">
      <alignment horizontal="left"/>
    </xf>
    <xf numFmtId="43" fontId="8" fillId="0" borderId="2" xfId="15" applyFont="1" applyBorder="1" applyAlignment="1">
      <alignment/>
    </xf>
    <xf numFmtId="43" fontId="8" fillId="0" borderId="11" xfId="15" applyFont="1" applyBorder="1" applyAlignment="1">
      <alignment/>
    </xf>
    <xf numFmtId="43" fontId="6" fillId="0" borderId="8" xfId="15" applyFont="1" applyBorder="1" applyAlignment="1">
      <alignment/>
    </xf>
    <xf numFmtId="43" fontId="8" fillId="0" borderId="0" xfId="15" applyFont="1" applyBorder="1" applyAlignment="1">
      <alignment/>
    </xf>
    <xf numFmtId="43" fontId="6" fillId="0" borderId="11" xfId="15" applyFont="1" applyBorder="1" applyAlignment="1">
      <alignment/>
    </xf>
    <xf numFmtId="43" fontId="6" fillId="0" borderId="9" xfId="15" applyFont="1" applyBorder="1" applyAlignment="1">
      <alignment/>
    </xf>
    <xf numFmtId="0" fontId="8" fillId="0" borderId="12" xfId="0" applyFont="1" applyBorder="1" applyAlignment="1">
      <alignment/>
    </xf>
    <xf numFmtId="43" fontId="8" fillId="0" borderId="3" xfId="15" applyFont="1" applyBorder="1" applyAlignment="1">
      <alignment/>
    </xf>
    <xf numFmtId="43" fontId="8" fillId="0" borderId="9" xfId="15" applyFont="1" applyBorder="1" applyAlignment="1">
      <alignment/>
    </xf>
    <xf numFmtId="43" fontId="6" fillId="0" borderId="13" xfId="15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2" xfId="15" applyFont="1" applyBorder="1" applyAlignment="1">
      <alignment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43" fontId="2" fillId="0" borderId="0" xfId="15" applyFont="1" applyBorder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10" fillId="0" borderId="4" xfId="15" applyFont="1" applyBorder="1" applyAlignment="1">
      <alignment horizontal="center" vertical="center"/>
    </xf>
    <xf numFmtId="43" fontId="10" fillId="0" borderId="11" xfId="15" applyFont="1" applyBorder="1" applyAlignment="1">
      <alignment horizontal="center"/>
    </xf>
    <xf numFmtId="43" fontId="8" fillId="0" borderId="10" xfId="15" applyFont="1" applyBorder="1" applyAlignment="1">
      <alignment/>
    </xf>
    <xf numFmtId="43" fontId="3" fillId="0" borderId="0" xfId="15" applyFont="1" applyBorder="1" applyAlignment="1">
      <alignment/>
    </xf>
    <xf numFmtId="0" fontId="2" fillId="0" borderId="0" xfId="0" applyFont="1" applyAlignment="1">
      <alignment horizontal="left"/>
    </xf>
    <xf numFmtId="43" fontId="8" fillId="0" borderId="8" xfId="15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5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0" fontId="0" fillId="0" borderId="0" xfId="0" applyBorder="1" applyAlignment="1">
      <alignment/>
    </xf>
    <xf numFmtId="43" fontId="2" fillId="0" borderId="4" xfId="15" applyFont="1" applyBorder="1" applyAlignment="1">
      <alignment/>
    </xf>
    <xf numFmtId="2" fontId="2" fillId="0" borderId="4" xfId="0" applyNumberFormat="1" applyFont="1" applyBorder="1" applyAlignment="1">
      <alignment horizontal="right"/>
    </xf>
    <xf numFmtId="0" fontId="10" fillId="0" borderId="0" xfId="0" applyFont="1" applyAlignment="1">
      <alignment/>
    </xf>
    <xf numFmtId="43" fontId="2" fillId="0" borderId="4" xfId="15" applyFont="1" applyBorder="1" applyAlignment="1">
      <alignment horizontal="center"/>
    </xf>
    <xf numFmtId="0" fontId="2" fillId="0" borderId="6" xfId="0" applyFont="1" applyBorder="1" applyAlignment="1">
      <alignment/>
    </xf>
    <xf numFmtId="43" fontId="1" fillId="0" borderId="4" xfId="15" applyFont="1" applyBorder="1" applyAlignment="1">
      <alignment/>
    </xf>
    <xf numFmtId="2" fontId="1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6" xfId="0" applyFont="1" applyBorder="1" applyAlignment="1">
      <alignment/>
    </xf>
    <xf numFmtId="43" fontId="1" fillId="0" borderId="9" xfId="15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 indent="1"/>
    </xf>
    <xf numFmtId="0" fontId="1" fillId="0" borderId="7" xfId="0" applyFont="1" applyBorder="1" applyAlignment="1">
      <alignment/>
    </xf>
    <xf numFmtId="2" fontId="2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4" xfId="0" applyFont="1" applyBorder="1" applyAlignment="1">
      <alignment/>
    </xf>
    <xf numFmtId="43" fontId="2" fillId="0" borderId="9" xfId="15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9" xfId="15" applyFont="1" applyBorder="1" applyAlignment="1">
      <alignment/>
    </xf>
    <xf numFmtId="0" fontId="1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2" xfId="0" applyFont="1" applyBorder="1" applyAlignment="1">
      <alignment/>
    </xf>
    <xf numFmtId="2" fontId="1" fillId="0" borderId="4" xfId="0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43" fontId="11" fillId="0" borderId="0" xfId="15" applyFont="1" applyBorder="1" applyAlignment="1">
      <alignment/>
    </xf>
    <xf numFmtId="43" fontId="11" fillId="0" borderId="2" xfId="15" applyFont="1" applyBorder="1" applyAlignment="1">
      <alignment/>
    </xf>
    <xf numFmtId="0" fontId="2" fillId="0" borderId="1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3" fontId="2" fillId="0" borderId="7" xfId="15" applyFont="1" applyBorder="1" applyAlignment="1">
      <alignment/>
    </xf>
    <xf numFmtId="0" fontId="2" fillId="0" borderId="12" xfId="0" applyFont="1" applyBorder="1" applyAlignment="1">
      <alignment/>
    </xf>
    <xf numFmtId="0" fontId="1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0" xfId="15" applyFont="1" applyAlignment="1">
      <alignment/>
    </xf>
    <xf numFmtId="43" fontId="8" fillId="0" borderId="0" xfId="15" applyFont="1" applyBorder="1" applyAlignment="1" quotePrefix="1">
      <alignment/>
    </xf>
    <xf numFmtId="0" fontId="14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6" fillId="0" borderId="6" xfId="0" applyFont="1" applyBorder="1" applyAlignment="1">
      <alignment/>
    </xf>
    <xf numFmtId="0" fontId="13" fillId="0" borderId="6" xfId="0" applyFont="1" applyBorder="1" applyAlignment="1">
      <alignment/>
    </xf>
    <xf numFmtId="43" fontId="1" fillId="0" borderId="7" xfId="15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8" fillId="0" borderId="0" xfId="15" applyFont="1" applyBorder="1" applyAlignment="1" quotePrefix="1">
      <alignment horizontal="left"/>
    </xf>
    <xf numFmtId="43" fontId="8" fillId="0" borderId="2" xfId="15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3" fontId="6" fillId="0" borderId="8" xfId="15" applyFont="1" applyBorder="1" applyAlignment="1">
      <alignment horizontal="center" vertical="center"/>
    </xf>
    <xf numFmtId="43" fontId="6" fillId="0" borderId="9" xfId="15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3" fontId="8" fillId="0" borderId="0" xfId="15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="120" zoomScaleNormal="120" workbookViewId="0" topLeftCell="A1">
      <selection activeCell="D71" sqref="D71"/>
    </sheetView>
  </sheetViews>
  <sheetFormatPr defaultColWidth="9.140625" defaultRowHeight="21.75"/>
  <cols>
    <col min="1" max="1" width="1.57421875" style="33" customWidth="1"/>
    <col min="2" max="2" width="9.140625" style="33" customWidth="1"/>
    <col min="3" max="3" width="26.57421875" style="33" customWidth="1"/>
    <col min="4" max="4" width="11.00390625" style="33" customWidth="1"/>
    <col min="5" max="5" width="10.7109375" style="33" customWidth="1"/>
    <col min="6" max="6" width="11.7109375" style="33" customWidth="1"/>
    <col min="7" max="16384" width="9.140625" style="33" customWidth="1"/>
  </cols>
  <sheetData>
    <row r="1" spans="1:6" ht="17.25" customHeight="1">
      <c r="A1" s="153" t="s">
        <v>0</v>
      </c>
      <c r="B1" s="153"/>
      <c r="C1" s="153"/>
      <c r="D1" s="153"/>
      <c r="E1" s="153"/>
      <c r="F1" s="153"/>
    </row>
    <row r="2" spans="1:6" ht="17.25" customHeight="1">
      <c r="A2" s="153" t="s">
        <v>108</v>
      </c>
      <c r="B2" s="153"/>
      <c r="C2" s="153"/>
      <c r="D2" s="153"/>
      <c r="E2" s="153"/>
      <c r="F2" s="153"/>
    </row>
    <row r="3" spans="1:6" s="92" customFormat="1" ht="17.25" customHeight="1">
      <c r="A3" s="162" t="s">
        <v>223</v>
      </c>
      <c r="B3" s="162"/>
      <c r="C3" s="162"/>
      <c r="D3" s="162"/>
      <c r="E3" s="162"/>
      <c r="F3" s="162"/>
    </row>
    <row r="4" spans="1:6" ht="17.25" customHeight="1">
      <c r="A4" s="153" t="s">
        <v>235</v>
      </c>
      <c r="B4" s="153"/>
      <c r="C4" s="153"/>
      <c r="D4" s="153"/>
      <c r="E4" s="153"/>
      <c r="F4" s="153"/>
    </row>
    <row r="5" spans="1:6" ht="17.25" customHeight="1">
      <c r="A5" s="163" t="s">
        <v>52</v>
      </c>
      <c r="B5" s="163"/>
      <c r="C5" s="163"/>
      <c r="D5" s="163"/>
      <c r="E5" s="163"/>
      <c r="F5" s="163"/>
    </row>
    <row r="6" spans="1:6" ht="19.5" customHeight="1">
      <c r="A6" s="154" t="s">
        <v>53</v>
      </c>
      <c r="B6" s="155"/>
      <c r="C6" s="156"/>
      <c r="D6" s="160" t="s">
        <v>54</v>
      </c>
      <c r="E6" s="34" t="s">
        <v>89</v>
      </c>
      <c r="F6" s="35" t="s">
        <v>55</v>
      </c>
    </row>
    <row r="7" spans="1:6" ht="19.5" customHeight="1">
      <c r="A7" s="157"/>
      <c r="B7" s="158"/>
      <c r="C7" s="159"/>
      <c r="D7" s="161"/>
      <c r="E7" s="36" t="s">
        <v>93</v>
      </c>
      <c r="F7" s="37" t="s">
        <v>54</v>
      </c>
    </row>
    <row r="8" spans="1:6" ht="19.5" customHeight="1">
      <c r="A8" s="38" t="s">
        <v>56</v>
      </c>
      <c r="B8" s="39"/>
      <c r="C8" s="40"/>
      <c r="D8" s="41">
        <f>SUM(D9:D12)</f>
        <v>304000</v>
      </c>
      <c r="E8" s="41">
        <f>SUM(E9:E12)</f>
        <v>321833.69</v>
      </c>
      <c r="F8" s="41">
        <f aca="true" t="shared" si="0" ref="F8:F45">SUM(E8-D8)</f>
        <v>17833.690000000002</v>
      </c>
    </row>
    <row r="9" spans="1:6" ht="19.5" customHeight="1">
      <c r="A9" s="42"/>
      <c r="B9" s="43" t="s">
        <v>57</v>
      </c>
      <c r="C9" s="44"/>
      <c r="D9" s="75">
        <v>212000</v>
      </c>
      <c r="E9" s="48">
        <v>240929</v>
      </c>
      <c r="F9" s="46">
        <f t="shared" si="0"/>
        <v>28929</v>
      </c>
    </row>
    <row r="10" spans="1:6" ht="19.5" customHeight="1">
      <c r="A10" s="42"/>
      <c r="B10" s="47" t="s">
        <v>58</v>
      </c>
      <c r="C10" s="44"/>
      <c r="D10" s="45">
        <v>72000</v>
      </c>
      <c r="E10" s="48">
        <v>59124.69</v>
      </c>
      <c r="F10" s="48">
        <f t="shared" si="0"/>
        <v>-12875.309999999998</v>
      </c>
    </row>
    <row r="11" spans="1:6" ht="19.5" customHeight="1">
      <c r="A11" s="42"/>
      <c r="B11" s="47" t="s">
        <v>59</v>
      </c>
      <c r="C11" s="44"/>
      <c r="D11" s="45">
        <v>20000</v>
      </c>
      <c r="E11" s="48">
        <v>21780</v>
      </c>
      <c r="F11" s="48">
        <f t="shared" si="0"/>
        <v>1780</v>
      </c>
    </row>
    <row r="12" spans="1:6" ht="19.5" customHeight="1">
      <c r="A12" s="42"/>
      <c r="B12" s="47" t="s">
        <v>60</v>
      </c>
      <c r="C12" s="44"/>
      <c r="D12" s="45">
        <v>0</v>
      </c>
      <c r="E12" s="49">
        <v>0</v>
      </c>
      <c r="F12" s="49">
        <f t="shared" si="0"/>
        <v>0</v>
      </c>
    </row>
    <row r="13" spans="1:6" ht="19.5" customHeight="1">
      <c r="A13" s="38" t="s">
        <v>61</v>
      </c>
      <c r="B13" s="39"/>
      <c r="C13" s="40"/>
      <c r="D13" s="41">
        <f>SUM(D14:D21)</f>
        <v>45100</v>
      </c>
      <c r="E13" s="41">
        <f>SUM(E14:E22)</f>
        <v>78766.53</v>
      </c>
      <c r="F13" s="41">
        <f t="shared" si="0"/>
        <v>33666.53</v>
      </c>
    </row>
    <row r="14" spans="1:6" ht="19.5" customHeight="1">
      <c r="A14" s="42"/>
      <c r="B14" s="129" t="s">
        <v>62</v>
      </c>
      <c r="C14" s="130"/>
      <c r="D14" s="78">
        <v>0</v>
      </c>
      <c r="E14" s="46">
        <v>0</v>
      </c>
      <c r="F14" s="46">
        <f t="shared" si="0"/>
        <v>0</v>
      </c>
    </row>
    <row r="15" spans="1:6" ht="19.5" customHeight="1">
      <c r="A15" s="42"/>
      <c r="B15" s="47" t="s">
        <v>63</v>
      </c>
      <c r="C15" s="44"/>
      <c r="D15" s="45">
        <v>100</v>
      </c>
      <c r="E15" s="48">
        <v>144.53</v>
      </c>
      <c r="F15" s="48">
        <f t="shared" si="0"/>
        <v>44.53</v>
      </c>
    </row>
    <row r="16" spans="1:6" ht="19.5" customHeight="1">
      <c r="A16" s="42"/>
      <c r="B16" s="47" t="s">
        <v>64</v>
      </c>
      <c r="C16" s="44"/>
      <c r="D16" s="45">
        <v>3000</v>
      </c>
      <c r="E16" s="48">
        <v>6430</v>
      </c>
      <c r="F16" s="48">
        <f t="shared" si="0"/>
        <v>3430</v>
      </c>
    </row>
    <row r="17" spans="1:6" ht="19.5" customHeight="1">
      <c r="A17" s="42"/>
      <c r="B17" s="47" t="s">
        <v>65</v>
      </c>
      <c r="C17" s="44"/>
      <c r="D17" s="45">
        <v>0</v>
      </c>
      <c r="E17" s="48">
        <v>9100</v>
      </c>
      <c r="F17" s="48">
        <f t="shared" si="0"/>
        <v>9100</v>
      </c>
    </row>
    <row r="18" spans="1:6" ht="19.5" customHeight="1">
      <c r="A18" s="42"/>
      <c r="B18" s="47" t="s">
        <v>66</v>
      </c>
      <c r="C18" s="44"/>
      <c r="D18" s="45">
        <v>0</v>
      </c>
      <c r="E18" s="48">
        <v>0</v>
      </c>
      <c r="F18" s="48">
        <f t="shared" si="0"/>
        <v>0</v>
      </c>
    </row>
    <row r="19" spans="1:6" ht="19.5" customHeight="1">
      <c r="A19" s="42"/>
      <c r="B19" s="47" t="s">
        <v>67</v>
      </c>
      <c r="C19" s="44"/>
      <c r="D19" s="45">
        <v>37000</v>
      </c>
      <c r="E19" s="48">
        <v>57542</v>
      </c>
      <c r="F19" s="48">
        <f t="shared" si="0"/>
        <v>20542</v>
      </c>
    </row>
    <row r="20" spans="1:6" ht="19.5" customHeight="1">
      <c r="A20" s="42"/>
      <c r="B20" s="47" t="s">
        <v>68</v>
      </c>
      <c r="C20" s="44"/>
      <c r="D20" s="45">
        <v>0</v>
      </c>
      <c r="E20" s="48">
        <v>0</v>
      </c>
      <c r="F20" s="48">
        <f t="shared" si="0"/>
        <v>0</v>
      </c>
    </row>
    <row r="21" spans="1:6" ht="19.5" customHeight="1">
      <c r="A21" s="42"/>
      <c r="B21" s="47" t="s">
        <v>69</v>
      </c>
      <c r="C21" s="44"/>
      <c r="D21" s="45">
        <v>5000</v>
      </c>
      <c r="E21" s="48">
        <v>5000</v>
      </c>
      <c r="F21" s="48">
        <f t="shared" si="0"/>
        <v>0</v>
      </c>
    </row>
    <row r="22" spans="1:6" ht="19.5" customHeight="1">
      <c r="A22" s="42"/>
      <c r="B22" s="47" t="s">
        <v>224</v>
      </c>
      <c r="C22" s="44"/>
      <c r="D22" s="45">
        <v>0</v>
      </c>
      <c r="E22" s="48">
        <v>550</v>
      </c>
      <c r="F22" s="48">
        <f t="shared" si="0"/>
        <v>550</v>
      </c>
    </row>
    <row r="23" spans="1:6" ht="19.5" customHeight="1">
      <c r="A23" s="38" t="s">
        <v>70</v>
      </c>
      <c r="B23" s="39"/>
      <c r="C23" s="40"/>
      <c r="D23" s="41">
        <f>SUM(D24)</f>
        <v>62000</v>
      </c>
      <c r="E23" s="41">
        <f>SUM(E24)</f>
        <v>69374.49</v>
      </c>
      <c r="F23" s="41">
        <f t="shared" si="0"/>
        <v>7374.490000000005</v>
      </c>
    </row>
    <row r="24" spans="1:6" ht="19.5" customHeight="1">
      <c r="A24" s="42"/>
      <c r="B24" s="47" t="s">
        <v>71</v>
      </c>
      <c r="C24" s="44"/>
      <c r="D24" s="45">
        <v>62000</v>
      </c>
      <c r="E24" s="48">
        <v>69374.49</v>
      </c>
      <c r="F24" s="41">
        <f t="shared" si="0"/>
        <v>7374.490000000005</v>
      </c>
    </row>
    <row r="25" spans="1:6" ht="19.5" customHeight="1">
      <c r="A25" s="38" t="s">
        <v>72</v>
      </c>
      <c r="B25" s="39"/>
      <c r="C25" s="40"/>
      <c r="D25" s="41">
        <f>SUM(D26)</f>
        <v>960000</v>
      </c>
      <c r="E25" s="41">
        <f>SUM(E26)</f>
        <v>720332</v>
      </c>
      <c r="F25" s="41">
        <f t="shared" si="0"/>
        <v>-239668</v>
      </c>
    </row>
    <row r="26" spans="1:6" ht="19.5" customHeight="1">
      <c r="A26" s="42"/>
      <c r="B26" s="47" t="s">
        <v>73</v>
      </c>
      <c r="C26" s="44"/>
      <c r="D26" s="45">
        <v>960000</v>
      </c>
      <c r="E26" s="48">
        <v>720332</v>
      </c>
      <c r="F26" s="41">
        <f t="shared" si="0"/>
        <v>-239668</v>
      </c>
    </row>
    <row r="27" spans="1:6" ht="19.5" customHeight="1">
      <c r="A27" s="38" t="s">
        <v>74</v>
      </c>
      <c r="B27" s="39"/>
      <c r="C27" s="40"/>
      <c r="D27" s="41">
        <f>SUM(D28:D30)</f>
        <v>84100</v>
      </c>
      <c r="E27" s="41">
        <f>SUM(E28:E30)</f>
        <v>188642.1</v>
      </c>
      <c r="F27" s="41">
        <f t="shared" si="0"/>
        <v>104542.1</v>
      </c>
    </row>
    <row r="28" spans="1:6" ht="19.5" customHeight="1">
      <c r="A28" s="42"/>
      <c r="B28" s="47" t="s">
        <v>75</v>
      </c>
      <c r="C28" s="44"/>
      <c r="D28" s="45">
        <v>60000</v>
      </c>
      <c r="E28" s="46">
        <v>74700</v>
      </c>
      <c r="F28" s="46">
        <f t="shared" si="0"/>
        <v>14700</v>
      </c>
    </row>
    <row r="29" spans="1:6" ht="19.5" customHeight="1">
      <c r="A29" s="42"/>
      <c r="B29" s="47" t="s">
        <v>105</v>
      </c>
      <c r="C29" s="44"/>
      <c r="D29" s="75">
        <v>100</v>
      </c>
      <c r="E29" s="48">
        <v>0</v>
      </c>
      <c r="F29" s="48">
        <f t="shared" si="0"/>
        <v>-100</v>
      </c>
    </row>
    <row r="30" spans="1:6" ht="19.5" customHeight="1">
      <c r="A30" s="42"/>
      <c r="B30" s="47" t="s">
        <v>97</v>
      </c>
      <c r="C30" s="44"/>
      <c r="D30" s="75">
        <v>24000</v>
      </c>
      <c r="E30" s="48">
        <v>113942.1</v>
      </c>
      <c r="F30" s="48">
        <f t="shared" si="0"/>
        <v>89942.1</v>
      </c>
    </row>
    <row r="31" spans="1:6" ht="19.5" customHeight="1">
      <c r="A31" s="38" t="s">
        <v>76</v>
      </c>
      <c r="B31" s="39"/>
      <c r="C31" s="40"/>
      <c r="D31" s="41">
        <f>SUM(D32)</f>
        <v>0</v>
      </c>
      <c r="E31" s="41">
        <f>SUM(E32)</f>
        <v>0</v>
      </c>
      <c r="F31" s="41">
        <f t="shared" si="0"/>
        <v>0</v>
      </c>
    </row>
    <row r="32" spans="1:6" ht="19.5" customHeight="1">
      <c r="A32" s="42"/>
      <c r="B32" s="47"/>
      <c r="C32" s="44"/>
      <c r="D32" s="45">
        <v>0</v>
      </c>
      <c r="E32" s="41">
        <v>0</v>
      </c>
      <c r="F32" s="41">
        <f t="shared" si="0"/>
        <v>0</v>
      </c>
    </row>
    <row r="33" spans="1:6" ht="19.5" customHeight="1">
      <c r="A33" s="38" t="s">
        <v>77</v>
      </c>
      <c r="B33" s="39"/>
      <c r="C33" s="40"/>
      <c r="D33" s="41">
        <f>SUM(D34:D42)</f>
        <v>8312000</v>
      </c>
      <c r="E33" s="41">
        <f>SUM(E34:E42)</f>
        <v>11005564.44</v>
      </c>
      <c r="F33" s="41">
        <f t="shared" si="0"/>
        <v>2693564.4399999995</v>
      </c>
    </row>
    <row r="34" spans="1:6" ht="19.5" customHeight="1">
      <c r="A34" s="42"/>
      <c r="B34" s="47" t="s">
        <v>130</v>
      </c>
      <c r="C34" s="44"/>
      <c r="D34" s="45">
        <v>4182000</v>
      </c>
      <c r="E34" s="46">
        <v>5111870.02</v>
      </c>
      <c r="F34" s="46">
        <f t="shared" si="0"/>
        <v>929870.0199999996</v>
      </c>
    </row>
    <row r="35" spans="1:6" ht="19.5" customHeight="1">
      <c r="A35" s="42"/>
      <c r="B35" s="47" t="s">
        <v>225</v>
      </c>
      <c r="C35" s="44"/>
      <c r="D35" s="45">
        <v>1436000</v>
      </c>
      <c r="E35" s="48">
        <v>1957108.62</v>
      </c>
      <c r="F35" s="48">
        <f t="shared" si="0"/>
        <v>521108.6200000001</v>
      </c>
    </row>
    <row r="36" spans="1:6" ht="19.5" customHeight="1">
      <c r="A36" s="42"/>
      <c r="B36" s="47" t="s">
        <v>78</v>
      </c>
      <c r="C36" s="44"/>
      <c r="D36" s="45">
        <v>16000</v>
      </c>
      <c r="E36" s="48">
        <v>66081.89</v>
      </c>
      <c r="F36" s="48">
        <f t="shared" si="0"/>
        <v>50081.89</v>
      </c>
    </row>
    <row r="37" spans="1:6" ht="19.5" customHeight="1">
      <c r="A37" s="42"/>
      <c r="B37" s="47" t="s">
        <v>79</v>
      </c>
      <c r="C37" s="44"/>
      <c r="D37" s="45">
        <v>809000</v>
      </c>
      <c r="E37" s="48">
        <v>1011797.39</v>
      </c>
      <c r="F37" s="48">
        <f t="shared" si="0"/>
        <v>202797.39</v>
      </c>
    </row>
    <row r="38" spans="1:6" ht="19.5" customHeight="1">
      <c r="A38" s="42"/>
      <c r="B38" s="47" t="s">
        <v>80</v>
      </c>
      <c r="C38" s="44"/>
      <c r="D38" s="45">
        <v>1587000</v>
      </c>
      <c r="E38" s="48">
        <v>2437589.95</v>
      </c>
      <c r="F38" s="48">
        <f t="shared" si="0"/>
        <v>850589.9500000002</v>
      </c>
    </row>
    <row r="39" spans="1:6" ht="19.5" customHeight="1">
      <c r="A39" s="42"/>
      <c r="B39" s="47" t="s">
        <v>81</v>
      </c>
      <c r="C39" s="44"/>
      <c r="D39" s="45">
        <v>83000</v>
      </c>
      <c r="E39" s="48">
        <v>134283.41</v>
      </c>
      <c r="F39" s="48">
        <f t="shared" si="0"/>
        <v>51283.41</v>
      </c>
    </row>
    <row r="40" spans="1:6" ht="19.5" customHeight="1">
      <c r="A40" s="42"/>
      <c r="B40" s="47" t="s">
        <v>82</v>
      </c>
      <c r="C40" s="44"/>
      <c r="D40" s="45">
        <v>53000</v>
      </c>
      <c r="E40" s="48">
        <v>55295.16</v>
      </c>
      <c r="F40" s="48">
        <f t="shared" si="0"/>
        <v>2295.1600000000035</v>
      </c>
    </row>
    <row r="41" spans="1:6" ht="19.5" customHeight="1">
      <c r="A41" s="42"/>
      <c r="B41" s="47" t="s">
        <v>87</v>
      </c>
      <c r="C41" s="47"/>
      <c r="D41" s="45">
        <v>7000</v>
      </c>
      <c r="E41" s="48">
        <v>7506</v>
      </c>
      <c r="F41" s="48">
        <f t="shared" si="0"/>
        <v>506</v>
      </c>
    </row>
    <row r="42" spans="1:6" ht="19.5" customHeight="1">
      <c r="A42" s="50"/>
      <c r="B42" s="51" t="s">
        <v>131</v>
      </c>
      <c r="C42" s="51"/>
      <c r="D42" s="52">
        <v>139000</v>
      </c>
      <c r="E42" s="49">
        <v>224032</v>
      </c>
      <c r="F42" s="49">
        <f t="shared" si="0"/>
        <v>85032</v>
      </c>
    </row>
    <row r="43" spans="1:6" ht="19.5" customHeight="1">
      <c r="A43" s="38" t="s">
        <v>84</v>
      </c>
      <c r="B43" s="39"/>
      <c r="C43" s="40"/>
      <c r="D43" s="41">
        <f>SUM(D44)</f>
        <v>8232800</v>
      </c>
      <c r="E43" s="41">
        <f>SUM(E44)</f>
        <v>7424732</v>
      </c>
      <c r="F43" s="41">
        <f t="shared" si="0"/>
        <v>-808068</v>
      </c>
    </row>
    <row r="44" spans="1:6" ht="19.5" customHeight="1">
      <c r="A44" s="42"/>
      <c r="B44" s="47" t="s">
        <v>95</v>
      </c>
      <c r="C44" s="44"/>
      <c r="D44" s="45">
        <v>8232800</v>
      </c>
      <c r="E44" s="41">
        <v>7424732</v>
      </c>
      <c r="F44" s="41">
        <f t="shared" si="0"/>
        <v>-808068</v>
      </c>
    </row>
    <row r="45" spans="1:6" ht="19.5" customHeight="1">
      <c r="A45" s="164" t="s">
        <v>85</v>
      </c>
      <c r="B45" s="165"/>
      <c r="C45" s="166"/>
      <c r="D45" s="41">
        <f>SUM(D8+D13+D23+D25+D27+D31+D33+D43)</f>
        <v>18000000</v>
      </c>
      <c r="E45" s="41">
        <f>SUM(E8+E13+E23+E25+E27+E31+E33+E43)</f>
        <v>19809245.25</v>
      </c>
      <c r="F45" s="41">
        <f t="shared" si="0"/>
        <v>1809245.25</v>
      </c>
    </row>
    <row r="46" spans="1:6" ht="19.5" customHeight="1">
      <c r="A46" s="61"/>
      <c r="B46" s="61"/>
      <c r="C46" s="61"/>
      <c r="D46" s="59"/>
      <c r="E46" s="59"/>
      <c r="F46" s="59"/>
    </row>
    <row r="47" spans="1:6" ht="19.5" customHeight="1">
      <c r="A47" s="61"/>
      <c r="B47" s="61"/>
      <c r="C47" s="61"/>
      <c r="D47" s="59"/>
      <c r="E47" s="59"/>
      <c r="F47" s="59"/>
    </row>
    <row r="48" spans="1:6" ht="19.5" customHeight="1">
      <c r="A48" s="61"/>
      <c r="B48" s="61"/>
      <c r="C48" s="61"/>
      <c r="D48" s="59"/>
      <c r="E48" s="59"/>
      <c r="F48" s="59"/>
    </row>
    <row r="49" spans="1:6" ht="19.5" customHeight="1">
      <c r="A49" s="154" t="s">
        <v>53</v>
      </c>
      <c r="B49" s="155"/>
      <c r="C49" s="156"/>
      <c r="D49" s="160" t="s">
        <v>54</v>
      </c>
      <c r="E49" s="34" t="s">
        <v>89</v>
      </c>
      <c r="F49" s="35" t="s">
        <v>83</v>
      </c>
    </row>
    <row r="50" spans="1:6" ht="19.5" customHeight="1">
      <c r="A50" s="157"/>
      <c r="B50" s="158"/>
      <c r="C50" s="159"/>
      <c r="D50" s="161"/>
      <c r="E50" s="36" t="s">
        <v>93</v>
      </c>
      <c r="F50" s="37" t="s">
        <v>54</v>
      </c>
    </row>
    <row r="51" spans="1:6" ht="19.5" customHeight="1">
      <c r="A51" s="70" t="s">
        <v>96</v>
      </c>
      <c r="B51" s="71"/>
      <c r="C51" s="72"/>
      <c r="D51" s="73">
        <v>0</v>
      </c>
      <c r="E51" s="41">
        <f>SUM(E52:E64)</f>
        <v>5917297</v>
      </c>
      <c r="F51" s="74">
        <v>0</v>
      </c>
    </row>
    <row r="52" spans="1:6" ht="19.5" customHeight="1">
      <c r="A52" s="58" t="s">
        <v>94</v>
      </c>
      <c r="B52" s="59"/>
      <c r="C52" s="60"/>
      <c r="D52" s="48"/>
      <c r="E52" s="46"/>
      <c r="F52" s="46"/>
    </row>
    <row r="53" spans="1:6" ht="19.5" customHeight="1">
      <c r="A53" s="42"/>
      <c r="B53" s="141" t="s">
        <v>236</v>
      </c>
      <c r="C53" s="44"/>
      <c r="D53" s="45"/>
      <c r="E53" s="48"/>
      <c r="F53" s="48"/>
    </row>
    <row r="54" spans="1:6" ht="19.5" customHeight="1">
      <c r="A54" s="42"/>
      <c r="B54" s="151" t="s">
        <v>226</v>
      </c>
      <c r="C54" s="152"/>
      <c r="D54" s="45"/>
      <c r="E54" s="48"/>
      <c r="F54" s="48"/>
    </row>
    <row r="55" spans="1:6" ht="19.5" customHeight="1">
      <c r="A55" s="42"/>
      <c r="B55" s="151" t="s">
        <v>227</v>
      </c>
      <c r="C55" s="152"/>
      <c r="D55" s="45">
        <v>0</v>
      </c>
      <c r="E55" s="48">
        <v>613000</v>
      </c>
      <c r="F55" s="48">
        <v>0</v>
      </c>
    </row>
    <row r="56" spans="1:6" ht="19.5" customHeight="1">
      <c r="A56" s="42"/>
      <c r="B56" s="141" t="s">
        <v>237</v>
      </c>
      <c r="C56" s="44"/>
      <c r="D56" s="45"/>
      <c r="E56" s="48"/>
      <c r="F56" s="48"/>
    </row>
    <row r="57" spans="1:6" ht="19.5" customHeight="1">
      <c r="A57" s="42"/>
      <c r="B57" s="151" t="s">
        <v>228</v>
      </c>
      <c r="C57" s="152"/>
      <c r="D57" s="45"/>
      <c r="E57" s="48"/>
      <c r="F57" s="48"/>
    </row>
    <row r="58" spans="1:6" ht="19.5" customHeight="1">
      <c r="A58" s="42"/>
      <c r="B58" s="151" t="s">
        <v>229</v>
      </c>
      <c r="C58" s="152"/>
      <c r="D58" s="45">
        <v>0</v>
      </c>
      <c r="E58" s="48">
        <v>3777500</v>
      </c>
      <c r="F58" s="48">
        <v>0</v>
      </c>
    </row>
    <row r="59" spans="1:6" ht="19.5" customHeight="1">
      <c r="A59" s="42"/>
      <c r="B59" s="141" t="s">
        <v>230</v>
      </c>
      <c r="C59" s="44"/>
      <c r="D59" s="45">
        <v>0</v>
      </c>
      <c r="E59" s="48">
        <v>229056</v>
      </c>
      <c r="F59" s="48">
        <v>0</v>
      </c>
    </row>
    <row r="60" spans="1:6" ht="19.5" customHeight="1">
      <c r="A60" s="42"/>
      <c r="B60" s="141" t="s">
        <v>231</v>
      </c>
      <c r="C60" s="44"/>
      <c r="D60" s="45"/>
      <c r="E60" s="48"/>
      <c r="F60" s="48"/>
    </row>
    <row r="61" spans="1:6" ht="19.5" customHeight="1">
      <c r="A61" s="42"/>
      <c r="B61" s="151" t="s">
        <v>232</v>
      </c>
      <c r="C61" s="152"/>
      <c r="D61" s="45">
        <v>0</v>
      </c>
      <c r="E61" s="48">
        <v>10000</v>
      </c>
      <c r="F61" s="48">
        <v>0</v>
      </c>
    </row>
    <row r="62" spans="1:6" ht="19.5" customHeight="1">
      <c r="A62" s="42"/>
      <c r="B62" s="141" t="s">
        <v>233</v>
      </c>
      <c r="C62" s="44"/>
      <c r="D62" s="45"/>
      <c r="E62" s="48"/>
      <c r="F62" s="48"/>
    </row>
    <row r="63" spans="1:6" ht="19.5" customHeight="1">
      <c r="A63" s="42"/>
      <c r="B63" s="167" t="s">
        <v>234</v>
      </c>
      <c r="C63" s="152"/>
      <c r="D63" s="45">
        <v>0</v>
      </c>
      <c r="E63" s="48">
        <v>1287741</v>
      </c>
      <c r="F63" s="48">
        <v>0</v>
      </c>
    </row>
    <row r="64" spans="1:6" ht="19.5" customHeight="1">
      <c r="A64" s="42"/>
      <c r="B64" s="47"/>
      <c r="C64" s="44"/>
      <c r="D64" s="45"/>
      <c r="E64" s="48"/>
      <c r="F64" s="48"/>
    </row>
    <row r="65" spans="1:6" ht="19.5" customHeight="1" thickBot="1">
      <c r="A65" s="168" t="s">
        <v>86</v>
      </c>
      <c r="B65" s="169"/>
      <c r="C65" s="170"/>
      <c r="D65" s="53">
        <v>0</v>
      </c>
      <c r="E65" s="53">
        <f>SUM(E45+E51)</f>
        <v>25726542.25</v>
      </c>
      <c r="F65" s="53">
        <v>0</v>
      </c>
    </row>
    <row r="66" ht="19.5" thickTop="1"/>
    <row r="67" spans="3:5" s="54" customFormat="1" ht="18">
      <c r="C67" s="55" t="s">
        <v>239</v>
      </c>
      <c r="D67" s="55"/>
      <c r="E67" s="55"/>
    </row>
    <row r="68" spans="3:4" s="54" customFormat="1" ht="18">
      <c r="C68" s="55" t="s">
        <v>88</v>
      </c>
      <c r="D68" s="56">
        <f>SUM(D45)</f>
        <v>18000000</v>
      </c>
    </row>
    <row r="69" spans="3:4" s="54" customFormat="1" ht="18">
      <c r="C69" s="55" t="s">
        <v>91</v>
      </c>
      <c r="D69" s="56">
        <f>SUM(E45)</f>
        <v>19809245.25</v>
      </c>
    </row>
    <row r="70" spans="3:4" s="54" customFormat="1" ht="18">
      <c r="C70" s="55" t="s">
        <v>90</v>
      </c>
      <c r="D70" s="56">
        <f>SUM(D69-D68)</f>
        <v>1809245.25</v>
      </c>
    </row>
    <row r="71" spans="3:4" s="54" customFormat="1" ht="18">
      <c r="C71" s="55" t="s">
        <v>7</v>
      </c>
      <c r="D71" s="57">
        <f>SUM(D69*100/D68)</f>
        <v>110.0513625</v>
      </c>
    </row>
    <row r="72" s="54" customFormat="1" ht="18"/>
    <row r="73" spans="3:6" s="54" customFormat="1" ht="18">
      <c r="C73" s="55" t="s">
        <v>88</v>
      </c>
      <c r="D73" s="56">
        <f>SUM(D45)</f>
        <v>18000000</v>
      </c>
      <c r="E73" s="56"/>
      <c r="F73" s="56"/>
    </row>
    <row r="74" spans="3:4" s="54" customFormat="1" ht="18">
      <c r="C74" s="55" t="s">
        <v>238</v>
      </c>
      <c r="D74" s="56">
        <f>SUM(E65)</f>
        <v>25726542.25</v>
      </c>
    </row>
    <row r="75" spans="3:4" ht="18.75">
      <c r="C75" s="55" t="s">
        <v>90</v>
      </c>
      <c r="D75" s="56">
        <f>SUM(D74-D73)</f>
        <v>7726542.25</v>
      </c>
    </row>
    <row r="76" spans="3:4" ht="18.75">
      <c r="C76" s="55" t="s">
        <v>7</v>
      </c>
      <c r="D76" s="57">
        <f>SUM(D74*100/D73)</f>
        <v>142.92523472222223</v>
      </c>
    </row>
    <row r="98" ht="18.75" customHeight="1"/>
    <row r="99" spans="1:6" ht="18.75">
      <c r="A99" s="148"/>
      <c r="B99" s="59"/>
      <c r="C99" s="59"/>
      <c r="D99" s="59"/>
      <c r="E99" s="59"/>
      <c r="F99" s="59"/>
    </row>
    <row r="100" spans="1:6" ht="18.75">
      <c r="A100" s="149"/>
      <c r="B100" s="43"/>
      <c r="C100" s="47"/>
      <c r="D100" s="47"/>
      <c r="E100" s="59"/>
      <c r="F100" s="59"/>
    </row>
    <row r="101" spans="1:6" ht="18.75">
      <c r="A101" s="149"/>
      <c r="B101" s="47"/>
      <c r="C101" s="47"/>
      <c r="D101" s="47"/>
      <c r="E101" s="59"/>
      <c r="F101" s="59"/>
    </row>
    <row r="102" spans="1:6" ht="18.75">
      <c r="A102" s="149"/>
      <c r="B102" s="47"/>
      <c r="C102" s="47"/>
      <c r="D102" s="47"/>
      <c r="E102" s="59"/>
      <c r="F102" s="59"/>
    </row>
    <row r="103" spans="1:6" ht="18.75">
      <c r="A103" s="149"/>
      <c r="B103" s="47"/>
      <c r="C103" s="47"/>
      <c r="D103" s="47"/>
      <c r="E103" s="59"/>
      <c r="F103" s="59"/>
    </row>
    <row r="104" spans="1:6" ht="18.75">
      <c r="A104" s="148"/>
      <c r="B104" s="59"/>
      <c r="C104" s="59"/>
      <c r="D104" s="59"/>
      <c r="E104" s="59"/>
      <c r="F104" s="59"/>
    </row>
    <row r="105" spans="1:6" ht="18.75">
      <c r="A105" s="149"/>
      <c r="B105" s="47"/>
      <c r="C105" s="47"/>
      <c r="D105" s="47"/>
      <c r="E105" s="59"/>
      <c r="F105" s="59"/>
    </row>
    <row r="106" spans="1:6" ht="18.75">
      <c r="A106" s="149"/>
      <c r="B106" s="47"/>
      <c r="C106" s="47"/>
      <c r="D106" s="47"/>
      <c r="E106" s="59"/>
      <c r="F106" s="59"/>
    </row>
    <row r="107" spans="1:6" ht="18.75">
      <c r="A107" s="149"/>
      <c r="B107" s="47"/>
      <c r="C107" s="47"/>
      <c r="D107" s="47"/>
      <c r="E107" s="59"/>
      <c r="F107" s="59"/>
    </row>
    <row r="108" spans="1:6" ht="18.75">
      <c r="A108" s="149"/>
      <c r="B108" s="47"/>
      <c r="C108" s="47"/>
      <c r="D108" s="47"/>
      <c r="E108" s="59"/>
      <c r="F108" s="59"/>
    </row>
    <row r="109" spans="1:6" ht="18.75">
      <c r="A109" s="149"/>
      <c r="B109" s="47"/>
      <c r="C109" s="47"/>
      <c r="D109" s="47"/>
      <c r="E109" s="59"/>
      <c r="F109" s="59"/>
    </row>
    <row r="110" spans="1:6" ht="18.75">
      <c r="A110" s="149"/>
      <c r="B110" s="47"/>
      <c r="C110" s="47"/>
      <c r="D110" s="47"/>
      <c r="E110" s="59"/>
      <c r="F110" s="59"/>
    </row>
    <row r="111" spans="1:6" ht="18.75">
      <c r="A111" s="149"/>
      <c r="B111" s="47"/>
      <c r="C111" s="47"/>
      <c r="D111" s="47"/>
      <c r="E111" s="59"/>
      <c r="F111" s="59"/>
    </row>
    <row r="112" spans="1:6" ht="18.75">
      <c r="A112" s="149"/>
      <c r="B112" s="47"/>
      <c r="C112" s="47"/>
      <c r="D112" s="47"/>
      <c r="E112" s="59"/>
      <c r="F112" s="59"/>
    </row>
    <row r="113" spans="1:6" ht="18.75">
      <c r="A113" s="148"/>
      <c r="B113" s="59"/>
      <c r="C113" s="59"/>
      <c r="D113" s="59"/>
      <c r="E113" s="59"/>
      <c r="F113" s="59"/>
    </row>
    <row r="114" spans="1:6" ht="18.75">
      <c r="A114" s="149"/>
      <c r="B114" s="47"/>
      <c r="C114" s="47"/>
      <c r="D114" s="47"/>
      <c r="E114" s="59"/>
      <c r="F114" s="59"/>
    </row>
    <row r="115" spans="1:6" ht="18.75">
      <c r="A115" s="148"/>
      <c r="B115" s="59"/>
      <c r="C115" s="59"/>
      <c r="D115" s="59"/>
      <c r="E115" s="59"/>
      <c r="F115" s="59"/>
    </row>
    <row r="116" spans="1:6" ht="18.75">
      <c r="A116" s="149"/>
      <c r="B116" s="47"/>
      <c r="C116" s="47"/>
      <c r="D116" s="47"/>
      <c r="E116" s="59"/>
      <c r="F116" s="59"/>
    </row>
    <row r="117" spans="1:6" ht="18.75">
      <c r="A117" s="148"/>
      <c r="B117" s="59"/>
      <c r="C117" s="59"/>
      <c r="D117" s="59"/>
      <c r="E117" s="59"/>
      <c r="F117" s="59"/>
    </row>
    <row r="118" spans="1:6" ht="18.75">
      <c r="A118" s="149"/>
      <c r="B118" s="47"/>
      <c r="C118" s="47"/>
      <c r="D118" s="47"/>
      <c r="E118" s="59"/>
      <c r="F118" s="59"/>
    </row>
    <row r="119" spans="1:6" ht="18.75">
      <c r="A119" s="149"/>
      <c r="B119" s="47"/>
      <c r="C119" s="47"/>
      <c r="D119" s="47"/>
      <c r="E119" s="59"/>
      <c r="F119" s="59"/>
    </row>
    <row r="120" spans="1:6" ht="18.75">
      <c r="A120" s="148"/>
      <c r="B120" s="59"/>
      <c r="C120" s="59"/>
      <c r="D120" s="59"/>
      <c r="E120" s="59"/>
      <c r="F120" s="59"/>
    </row>
    <row r="121" spans="1:6" ht="18.75">
      <c r="A121" s="149"/>
      <c r="B121" s="47"/>
      <c r="C121" s="47"/>
      <c r="D121" s="47"/>
      <c r="E121" s="59"/>
      <c r="F121" s="59"/>
    </row>
    <row r="122" spans="1:6" ht="18.75">
      <c r="A122" s="148"/>
      <c r="B122" s="59"/>
      <c r="C122" s="59"/>
      <c r="D122" s="59"/>
      <c r="E122" s="59"/>
      <c r="F122" s="59"/>
    </row>
    <row r="123" spans="1:6" ht="18.75">
      <c r="A123" s="149"/>
      <c r="B123" s="47"/>
      <c r="C123" s="47"/>
      <c r="D123" s="47"/>
      <c r="E123" s="59"/>
      <c r="F123" s="59"/>
    </row>
    <row r="124" spans="1:6" ht="18.75">
      <c r="A124" s="149"/>
      <c r="B124" s="47"/>
      <c r="C124" s="47"/>
      <c r="D124" s="47"/>
      <c r="E124" s="59"/>
      <c r="F124" s="59"/>
    </row>
    <row r="125" spans="1:6" ht="18.75">
      <c r="A125" s="149"/>
      <c r="B125" s="47"/>
      <c r="C125" s="47"/>
      <c r="D125" s="47"/>
      <c r="E125" s="59"/>
      <c r="F125" s="59"/>
    </row>
    <row r="126" spans="1:6" ht="18.75">
      <c r="A126" s="149"/>
      <c r="B126" s="47"/>
      <c r="C126" s="47"/>
      <c r="D126" s="47"/>
      <c r="E126" s="59"/>
      <c r="F126" s="59"/>
    </row>
    <row r="127" spans="1:6" ht="18.75">
      <c r="A127" s="149"/>
      <c r="B127" s="47"/>
      <c r="C127" s="47"/>
      <c r="D127" s="47"/>
      <c r="E127" s="59"/>
      <c r="F127" s="59"/>
    </row>
    <row r="128" spans="1:6" ht="18.75">
      <c r="A128" s="149"/>
      <c r="B128" s="47"/>
      <c r="C128" s="47"/>
      <c r="D128" s="47"/>
      <c r="E128" s="59"/>
      <c r="F128" s="59"/>
    </row>
    <row r="129" spans="1:6" ht="18.75">
      <c r="A129" s="149"/>
      <c r="B129" s="47"/>
      <c r="C129" s="47"/>
      <c r="D129" s="47"/>
      <c r="E129" s="59"/>
      <c r="F129" s="59"/>
    </row>
    <row r="130" spans="1:6" ht="18.75">
      <c r="A130" s="149"/>
      <c r="B130" s="47"/>
      <c r="C130" s="47"/>
      <c r="D130" s="47"/>
      <c r="E130" s="59"/>
      <c r="F130" s="59"/>
    </row>
    <row r="131" spans="1:6" ht="18.75">
      <c r="A131" s="149"/>
      <c r="B131" s="47"/>
      <c r="C131" s="47"/>
      <c r="D131" s="47"/>
      <c r="E131" s="59"/>
      <c r="F131" s="59"/>
    </row>
    <row r="132" spans="1:6" ht="18.75">
      <c r="A132" s="148"/>
      <c r="B132" s="59"/>
      <c r="C132" s="59"/>
      <c r="D132" s="59"/>
      <c r="E132" s="59"/>
      <c r="F132" s="59"/>
    </row>
    <row r="133" spans="1:6" ht="18.75">
      <c r="A133" s="149"/>
      <c r="B133" s="47"/>
      <c r="C133" s="47"/>
      <c r="D133" s="47"/>
      <c r="E133" s="59"/>
      <c r="F133" s="59"/>
    </row>
    <row r="137" spans="1:6" ht="18.75">
      <c r="A137" s="61"/>
      <c r="B137" s="61"/>
      <c r="C137" s="61"/>
      <c r="D137" s="59"/>
      <c r="E137" s="59"/>
      <c r="F137" s="59"/>
    </row>
    <row r="138" spans="1:6" ht="18.75">
      <c r="A138" s="61"/>
      <c r="B138" s="61"/>
      <c r="C138" s="61"/>
      <c r="D138" s="59"/>
      <c r="E138" s="59"/>
      <c r="F138" s="59"/>
    </row>
    <row r="140" ht="18.75" customHeight="1"/>
    <row r="142" spans="1:6" ht="18.75">
      <c r="A142" s="148"/>
      <c r="B142" s="59"/>
      <c r="C142" s="59"/>
      <c r="D142" s="59"/>
      <c r="E142" s="59"/>
      <c r="F142" s="59"/>
    </row>
    <row r="143" spans="1:6" ht="18.75">
      <c r="A143" s="149"/>
      <c r="B143" s="47"/>
      <c r="C143" s="47"/>
      <c r="D143" s="47"/>
      <c r="E143" s="59"/>
      <c r="F143" s="59"/>
    </row>
    <row r="144" spans="1:6" ht="18.75">
      <c r="A144" s="149"/>
      <c r="B144" s="47"/>
      <c r="C144" s="47"/>
      <c r="D144" s="47"/>
      <c r="E144" s="59"/>
      <c r="F144" s="59"/>
    </row>
    <row r="145" spans="1:6" ht="18.75">
      <c r="A145" s="149"/>
      <c r="B145" s="47"/>
      <c r="C145" s="47"/>
      <c r="D145" s="47"/>
      <c r="E145" s="59"/>
      <c r="F145" s="59"/>
    </row>
    <row r="146" spans="1:6" ht="18.75">
      <c r="A146" s="149"/>
      <c r="B146" s="47"/>
      <c r="C146" s="47"/>
      <c r="D146" s="47"/>
      <c r="E146" s="59"/>
      <c r="F146" s="59"/>
    </row>
    <row r="147" spans="1:6" ht="18.75">
      <c r="A147" s="149"/>
      <c r="B147" s="47"/>
      <c r="C147" s="47"/>
      <c r="D147" s="47"/>
      <c r="E147" s="59"/>
      <c r="F147" s="59"/>
    </row>
    <row r="148" spans="1:6" ht="18.75">
      <c r="A148" s="149"/>
      <c r="B148" s="47"/>
      <c r="C148" s="47"/>
      <c r="D148" s="47"/>
      <c r="E148" s="59"/>
      <c r="F148" s="59"/>
    </row>
    <row r="149" spans="1:6" ht="18.75">
      <c r="A149" s="149"/>
      <c r="B149" s="47"/>
      <c r="C149" s="47"/>
      <c r="D149" s="47"/>
      <c r="E149" s="59"/>
      <c r="F149" s="59"/>
    </row>
    <row r="150" spans="1:6" ht="18.75">
      <c r="A150" s="149"/>
      <c r="B150" s="47"/>
      <c r="C150" s="47"/>
      <c r="D150" s="47"/>
      <c r="E150" s="59"/>
      <c r="F150" s="59"/>
    </row>
    <row r="151" spans="1:6" ht="18.75">
      <c r="A151" s="149"/>
      <c r="B151" s="47"/>
      <c r="C151" s="47"/>
      <c r="D151" s="47"/>
      <c r="E151" s="59"/>
      <c r="F151" s="59"/>
    </row>
    <row r="152" spans="1:6" ht="18.75">
      <c r="A152" s="149"/>
      <c r="B152" s="47"/>
      <c r="C152" s="47"/>
      <c r="D152" s="47"/>
      <c r="E152" s="59"/>
      <c r="F152" s="59"/>
    </row>
    <row r="153" spans="1:6" ht="18.75">
      <c r="A153" s="149"/>
      <c r="B153" s="47"/>
      <c r="C153" s="47"/>
      <c r="D153" s="47"/>
      <c r="E153" s="59"/>
      <c r="F153" s="59"/>
    </row>
    <row r="154" spans="1:6" ht="18.75">
      <c r="A154" s="149"/>
      <c r="B154" s="47"/>
      <c r="C154" s="47"/>
      <c r="D154" s="47"/>
      <c r="E154" s="59"/>
      <c r="F154" s="59"/>
    </row>
    <row r="155" spans="1:6" ht="18.75">
      <c r="A155" s="149"/>
      <c r="B155" s="47"/>
      <c r="C155" s="47"/>
      <c r="D155" s="47"/>
      <c r="E155" s="59"/>
      <c r="F155" s="59"/>
    </row>
    <row r="156" spans="1:6" ht="18.75">
      <c r="A156" s="149"/>
      <c r="B156" s="47"/>
      <c r="C156" s="47"/>
      <c r="D156" s="47"/>
      <c r="E156" s="59"/>
      <c r="F156" s="59"/>
    </row>
    <row r="157" spans="1:6" ht="18.75">
      <c r="A157" s="149"/>
      <c r="B157" s="47"/>
      <c r="C157" s="47"/>
      <c r="D157" s="47"/>
      <c r="E157" s="59"/>
      <c r="F157" s="59"/>
    </row>
    <row r="158" spans="1:6" ht="18.75">
      <c r="A158" s="171"/>
      <c r="B158" s="171"/>
      <c r="C158" s="171"/>
      <c r="D158" s="59"/>
      <c r="E158" s="59"/>
      <c r="F158" s="59"/>
    </row>
    <row r="159" spans="1:6" ht="18.75">
      <c r="A159" s="150"/>
      <c r="B159" s="150"/>
      <c r="C159" s="150"/>
      <c r="D159" s="150"/>
      <c r="E159" s="150"/>
      <c r="F159" s="150"/>
    </row>
    <row r="160" spans="1:6" ht="18.75">
      <c r="A160" s="54"/>
      <c r="B160" s="54"/>
      <c r="C160" s="55"/>
      <c r="D160" s="55"/>
      <c r="E160" s="55"/>
      <c r="F160" s="54"/>
    </row>
    <row r="161" spans="1:6" ht="18.75">
      <c r="A161" s="54"/>
      <c r="B161" s="54"/>
      <c r="C161" s="55"/>
      <c r="D161" s="56"/>
      <c r="E161" s="56"/>
      <c r="F161" s="54"/>
    </row>
    <row r="162" spans="1:6" ht="18.75">
      <c r="A162" s="54"/>
      <c r="B162" s="54"/>
      <c r="C162" s="55"/>
      <c r="D162" s="56"/>
      <c r="E162" s="56"/>
      <c r="F162" s="54"/>
    </row>
    <row r="163" spans="1:6" ht="18.75">
      <c r="A163" s="54"/>
      <c r="B163" s="54"/>
      <c r="C163" s="55"/>
      <c r="D163" s="56"/>
      <c r="E163" s="56"/>
      <c r="F163" s="54"/>
    </row>
    <row r="164" spans="1:6" ht="18.75">
      <c r="A164" s="54"/>
      <c r="B164" s="54"/>
      <c r="C164" s="55"/>
      <c r="D164" s="57"/>
      <c r="E164" s="57"/>
      <c r="F164" s="54"/>
    </row>
  </sheetData>
  <mergeCells count="18">
    <mergeCell ref="B63:C63"/>
    <mergeCell ref="A65:C65"/>
    <mergeCell ref="B58:C58"/>
    <mergeCell ref="A158:C158"/>
    <mergeCell ref="A49:C50"/>
    <mergeCell ref="D49:D50"/>
    <mergeCell ref="B57:C57"/>
    <mergeCell ref="B61:C61"/>
    <mergeCell ref="B54:C54"/>
    <mergeCell ref="B55:C55"/>
    <mergeCell ref="A1:F1"/>
    <mergeCell ref="A2:F2"/>
    <mergeCell ref="A6:C7"/>
    <mergeCell ref="D6:D7"/>
    <mergeCell ref="A3:F3"/>
    <mergeCell ref="A4:F4"/>
    <mergeCell ref="A5:F5"/>
    <mergeCell ref="A45:C45"/>
  </mergeCells>
  <printOptions/>
  <pageMargins left="1.7716535433070868" right="0.15748031496062992" top="0.07874015748031496" bottom="0.03937007874015748" header="0.0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5"/>
  <sheetViews>
    <sheetView view="pageBreakPreview" zoomScaleNormal="120" zoomScaleSheetLayoutView="100" workbookViewId="0" topLeftCell="A49">
      <selection activeCell="C61" sqref="C61"/>
    </sheetView>
  </sheetViews>
  <sheetFormatPr defaultColWidth="9.140625" defaultRowHeight="21.75"/>
  <cols>
    <col min="1" max="2" width="1.7109375" style="1" customWidth="1"/>
    <col min="3" max="3" width="50.7109375" style="1" customWidth="1"/>
    <col min="4" max="4" width="12.7109375" style="2" customWidth="1"/>
    <col min="5" max="6" width="13.57421875" style="2" customWidth="1"/>
    <col min="7" max="7" width="10.421875" style="1" customWidth="1"/>
    <col min="8" max="8" width="9.140625" style="1" customWidth="1"/>
    <col min="9" max="9" width="17.421875" style="2" customWidth="1"/>
    <col min="10" max="16384" width="9.140625" style="1" customWidth="1"/>
  </cols>
  <sheetData>
    <row r="1" spans="1:7" ht="18.75">
      <c r="A1" s="176" t="s">
        <v>0</v>
      </c>
      <c r="B1" s="176"/>
      <c r="C1" s="176"/>
      <c r="D1" s="176"/>
      <c r="E1" s="176"/>
      <c r="F1" s="176"/>
      <c r="G1" s="176"/>
    </row>
    <row r="2" spans="1:7" ht="15" customHeight="1">
      <c r="A2" s="176" t="s">
        <v>108</v>
      </c>
      <c r="B2" s="176"/>
      <c r="C2" s="176"/>
      <c r="D2" s="176"/>
      <c r="E2" s="176"/>
      <c r="F2" s="176"/>
      <c r="G2" s="176"/>
    </row>
    <row r="3" spans="1:7" ht="18.75">
      <c r="A3" s="176" t="s">
        <v>171</v>
      </c>
      <c r="B3" s="176"/>
      <c r="C3" s="176"/>
      <c r="D3" s="176"/>
      <c r="E3" s="176"/>
      <c r="F3" s="176"/>
      <c r="G3" s="176"/>
    </row>
    <row r="4" spans="1:7" ht="18.75">
      <c r="A4" s="176" t="s">
        <v>211</v>
      </c>
      <c r="B4" s="176"/>
      <c r="C4" s="176"/>
      <c r="D4" s="176"/>
      <c r="E4" s="176"/>
      <c r="F4" s="176"/>
      <c r="G4" s="176"/>
    </row>
    <row r="5" spans="1:7" ht="16.5" customHeight="1">
      <c r="A5" s="176" t="s">
        <v>1</v>
      </c>
      <c r="B5" s="176"/>
      <c r="C5" s="176"/>
      <c r="D5" s="176"/>
      <c r="E5" s="176"/>
      <c r="F5" s="176"/>
      <c r="G5" s="176"/>
    </row>
    <row r="6" spans="1:7" ht="18.75">
      <c r="A6" s="175" t="s">
        <v>3</v>
      </c>
      <c r="B6" s="175"/>
      <c r="C6" s="175"/>
      <c r="D6" s="11" t="s">
        <v>4</v>
      </c>
      <c r="E6" s="11" t="s">
        <v>5</v>
      </c>
      <c r="F6" s="11" t="s">
        <v>6</v>
      </c>
      <c r="G6" s="10" t="s">
        <v>7</v>
      </c>
    </row>
    <row r="7" spans="1:9" s="23" customFormat="1" ht="18.75">
      <c r="A7" s="21" t="s">
        <v>42</v>
      </c>
      <c r="B7" s="22"/>
      <c r="C7" s="25"/>
      <c r="D7" s="11">
        <f>SUM(D8+D117)</f>
        <v>10295332</v>
      </c>
      <c r="E7" s="11">
        <f>SUM(E8+E117)</f>
        <v>8614628.68</v>
      </c>
      <c r="F7" s="11">
        <f aca="true" t="shared" si="0" ref="F7:F12">SUM(D7-E7)</f>
        <v>1680703.3200000003</v>
      </c>
      <c r="G7" s="26">
        <f aca="true" t="shared" si="1" ref="G7:G38">SUM(E7*100/D7)</f>
        <v>83.67509352782406</v>
      </c>
      <c r="I7" s="140"/>
    </row>
    <row r="8" spans="1:9" s="23" customFormat="1" ht="18.75">
      <c r="A8" s="21" t="s">
        <v>8</v>
      </c>
      <c r="B8" s="22"/>
      <c r="C8" s="25"/>
      <c r="D8" s="24">
        <f>SUM(D9+D23+D30+D96+D100+D109)</f>
        <v>10188932</v>
      </c>
      <c r="E8" s="24">
        <f>SUM(E9+E23+E30+E96+E100+E109)</f>
        <v>8574628.68</v>
      </c>
      <c r="F8" s="11">
        <f t="shared" si="0"/>
        <v>1614303.3200000003</v>
      </c>
      <c r="G8" s="26">
        <f t="shared" si="1"/>
        <v>84.15630490025843</v>
      </c>
      <c r="I8" s="140"/>
    </row>
    <row r="9" spans="1:9" s="23" customFormat="1" ht="18.75">
      <c r="A9" s="21" t="s">
        <v>9</v>
      </c>
      <c r="B9" s="22"/>
      <c r="C9" s="25"/>
      <c r="D9" s="24">
        <f>SUM(D10)</f>
        <v>3461496</v>
      </c>
      <c r="E9" s="24">
        <f>SUM(E10)</f>
        <v>3399250</v>
      </c>
      <c r="F9" s="11">
        <f t="shared" si="0"/>
        <v>62246</v>
      </c>
      <c r="G9" s="26">
        <f t="shared" si="1"/>
        <v>98.20176016381356</v>
      </c>
      <c r="I9" s="140"/>
    </row>
    <row r="10" spans="1:9" s="23" customFormat="1" ht="18.75">
      <c r="A10" s="133" t="s">
        <v>10</v>
      </c>
      <c r="B10" s="131"/>
      <c r="C10" s="134"/>
      <c r="D10" s="24">
        <f>SUM(D11+D17)</f>
        <v>3461496</v>
      </c>
      <c r="E10" s="24">
        <f>SUM(E11+E17)</f>
        <v>3399250</v>
      </c>
      <c r="F10" s="11">
        <f t="shared" si="0"/>
        <v>62246</v>
      </c>
      <c r="G10" s="24">
        <f t="shared" si="1"/>
        <v>98.20176016381356</v>
      </c>
      <c r="I10" s="140"/>
    </row>
    <row r="11" spans="1:7" ht="16.5" customHeight="1">
      <c r="A11" s="21"/>
      <c r="B11" s="22" t="s">
        <v>136</v>
      </c>
      <c r="C11" s="25"/>
      <c r="D11" s="135">
        <f>SUM(D12:D16)</f>
        <v>2304964</v>
      </c>
      <c r="E11" s="135">
        <f>SUM(E12:E16)</f>
        <v>2304910</v>
      </c>
      <c r="F11" s="11">
        <f t="shared" si="0"/>
        <v>54</v>
      </c>
      <c r="G11" s="19">
        <f t="shared" si="1"/>
        <v>99.99765723022138</v>
      </c>
    </row>
    <row r="12" spans="1:7" ht="16.5" customHeight="1">
      <c r="A12" s="136"/>
      <c r="B12" s="6"/>
      <c r="C12" s="6" t="s">
        <v>132</v>
      </c>
      <c r="D12" s="16">
        <v>402694</v>
      </c>
      <c r="E12" s="16">
        <v>402694</v>
      </c>
      <c r="F12" s="7">
        <f t="shared" si="0"/>
        <v>0</v>
      </c>
      <c r="G12" s="19">
        <f>SUM(E12*100/D12)</f>
        <v>100</v>
      </c>
    </row>
    <row r="13" spans="1:7" ht="16.5" customHeight="1">
      <c r="A13" s="21"/>
      <c r="B13" s="14"/>
      <c r="C13" s="14" t="s">
        <v>133</v>
      </c>
      <c r="D13" s="16">
        <v>38400</v>
      </c>
      <c r="E13" s="16">
        <v>38373</v>
      </c>
      <c r="F13" s="7">
        <f>SUM(D13-E13)</f>
        <v>27</v>
      </c>
      <c r="G13" s="19">
        <f t="shared" si="1"/>
        <v>99.9296875</v>
      </c>
    </row>
    <row r="14" spans="1:7" ht="16.5" customHeight="1">
      <c r="A14" s="21"/>
      <c r="B14" s="14"/>
      <c r="C14" s="14" t="s">
        <v>134</v>
      </c>
      <c r="D14" s="16">
        <v>38400</v>
      </c>
      <c r="E14" s="16">
        <v>38373</v>
      </c>
      <c r="F14" s="7">
        <f>SUM(D14-E14)</f>
        <v>27</v>
      </c>
      <c r="G14" s="19">
        <f t="shared" si="1"/>
        <v>99.9296875</v>
      </c>
    </row>
    <row r="15" spans="1:7" ht="16.5" customHeight="1">
      <c r="A15" s="21"/>
      <c r="B15" s="14"/>
      <c r="C15" s="14" t="s">
        <v>135</v>
      </c>
      <c r="D15" s="16">
        <v>75600</v>
      </c>
      <c r="E15" s="16">
        <v>75600</v>
      </c>
      <c r="F15" s="7">
        <f>SUM(D15-E15)</f>
        <v>0</v>
      </c>
      <c r="G15" s="19">
        <f t="shared" si="1"/>
        <v>100</v>
      </c>
    </row>
    <row r="16" spans="1:7" ht="16.5" customHeight="1">
      <c r="A16" s="21"/>
      <c r="B16" s="14"/>
      <c r="C16" s="14" t="s">
        <v>217</v>
      </c>
      <c r="D16" s="16">
        <v>1749870</v>
      </c>
      <c r="E16" s="16">
        <v>1749870</v>
      </c>
      <c r="F16" s="7">
        <f>SUM(D16-E16)</f>
        <v>0</v>
      </c>
      <c r="G16" s="19">
        <f t="shared" si="1"/>
        <v>100</v>
      </c>
    </row>
    <row r="17" spans="1:7" ht="16.5" customHeight="1">
      <c r="A17" s="21"/>
      <c r="B17" s="22" t="s">
        <v>137</v>
      </c>
      <c r="C17" s="25"/>
      <c r="D17" s="135">
        <f>SUM(D18+D19+D22)</f>
        <v>1156532</v>
      </c>
      <c r="E17" s="135">
        <f>SUM(E18+E19+E22)</f>
        <v>1094340</v>
      </c>
      <c r="F17" s="11">
        <f>SUM(D17-E17)</f>
        <v>62192</v>
      </c>
      <c r="G17" s="135">
        <f t="shared" si="1"/>
        <v>94.62254395036194</v>
      </c>
    </row>
    <row r="18" spans="1:7" ht="18.75">
      <c r="A18" s="79"/>
      <c r="B18" s="6"/>
      <c r="C18" s="6" t="s">
        <v>11</v>
      </c>
      <c r="D18" s="16">
        <v>1003012</v>
      </c>
      <c r="E18" s="16">
        <v>984185</v>
      </c>
      <c r="F18" s="7">
        <f aca="true" t="shared" si="2" ref="F18:F29">SUM(D18-E18)</f>
        <v>18827</v>
      </c>
      <c r="G18" s="19">
        <f t="shared" si="1"/>
        <v>98.12295366356534</v>
      </c>
    </row>
    <row r="19" spans="1:7" ht="18.75">
      <c r="A19" s="13"/>
      <c r="B19" s="6"/>
      <c r="C19" s="6" t="s">
        <v>12</v>
      </c>
      <c r="D19" s="16">
        <f>SUM(D20:D21)</f>
        <v>111520</v>
      </c>
      <c r="E19" s="16">
        <f>SUM(E20:E21)</f>
        <v>68155</v>
      </c>
      <c r="F19" s="7">
        <f t="shared" si="2"/>
        <v>43365</v>
      </c>
      <c r="G19" s="19">
        <f t="shared" si="1"/>
        <v>61.11459827833573</v>
      </c>
    </row>
    <row r="20" spans="1:7" ht="18.75">
      <c r="A20" s="13"/>
      <c r="B20" s="6"/>
      <c r="C20" s="6" t="s">
        <v>212</v>
      </c>
      <c r="D20" s="16">
        <v>75520</v>
      </c>
      <c r="E20" s="16">
        <v>37467</v>
      </c>
      <c r="F20" s="7">
        <f t="shared" si="2"/>
        <v>38053</v>
      </c>
      <c r="G20" s="19">
        <f t="shared" si="1"/>
        <v>49.61202330508475</v>
      </c>
    </row>
    <row r="21" spans="1:7" ht="18.75">
      <c r="A21" s="13"/>
      <c r="B21" s="6"/>
      <c r="C21" s="6" t="s">
        <v>213</v>
      </c>
      <c r="D21" s="16">
        <v>36000</v>
      </c>
      <c r="E21" s="16">
        <v>30688</v>
      </c>
      <c r="F21" s="7">
        <f t="shared" si="2"/>
        <v>5312</v>
      </c>
      <c r="G21" s="19">
        <f t="shared" si="1"/>
        <v>85.24444444444444</v>
      </c>
    </row>
    <row r="22" spans="1:7" ht="18.75">
      <c r="A22" s="13"/>
      <c r="B22" s="14"/>
      <c r="C22" s="14" t="s">
        <v>138</v>
      </c>
      <c r="D22" s="16">
        <v>42000</v>
      </c>
      <c r="E22" s="16">
        <v>42000</v>
      </c>
      <c r="F22" s="7">
        <f t="shared" si="2"/>
        <v>0</v>
      </c>
      <c r="G22" s="19">
        <f t="shared" si="1"/>
        <v>100</v>
      </c>
    </row>
    <row r="23" spans="1:9" s="23" customFormat="1" ht="18.75">
      <c r="A23" s="21" t="s">
        <v>13</v>
      </c>
      <c r="B23" s="22"/>
      <c r="C23" s="25"/>
      <c r="D23" s="24">
        <f>SUM(D24+D27)</f>
        <v>478040</v>
      </c>
      <c r="E23" s="24">
        <f>SUM(E24+E27)</f>
        <v>262380</v>
      </c>
      <c r="F23" s="11">
        <f t="shared" si="2"/>
        <v>215660</v>
      </c>
      <c r="G23" s="26">
        <f>SUM(E23*100/D23)</f>
        <v>54.88662036649653</v>
      </c>
      <c r="I23" s="140"/>
    </row>
    <row r="24" spans="1:7" ht="18.75">
      <c r="A24" s="13"/>
      <c r="B24" s="22" t="s">
        <v>13</v>
      </c>
      <c r="C24" s="25"/>
      <c r="D24" s="24">
        <f>SUM(D25:D26)</f>
        <v>373400</v>
      </c>
      <c r="E24" s="24">
        <f>SUM(E25:E26)</f>
        <v>201420</v>
      </c>
      <c r="F24" s="11">
        <f>SUM(D24-E24)</f>
        <v>171980</v>
      </c>
      <c r="G24" s="26">
        <f t="shared" si="1"/>
        <v>53.9421531869309</v>
      </c>
    </row>
    <row r="25" spans="1:7" ht="18.75">
      <c r="A25" s="13"/>
      <c r="B25" s="14"/>
      <c r="C25" s="15" t="s">
        <v>109</v>
      </c>
      <c r="D25" s="16">
        <v>157920</v>
      </c>
      <c r="E25" s="16">
        <v>2940</v>
      </c>
      <c r="F25" s="7">
        <f t="shared" si="2"/>
        <v>154980</v>
      </c>
      <c r="G25" s="19">
        <f t="shared" si="1"/>
        <v>1.8617021276595744</v>
      </c>
    </row>
    <row r="26" spans="1:7" ht="18.75">
      <c r="A26" s="13"/>
      <c r="B26" s="14"/>
      <c r="C26" s="15" t="s">
        <v>110</v>
      </c>
      <c r="D26" s="16">
        <v>215480</v>
      </c>
      <c r="E26" s="16">
        <v>198480</v>
      </c>
      <c r="F26" s="7">
        <f t="shared" si="2"/>
        <v>17000</v>
      </c>
      <c r="G26" s="19">
        <f t="shared" si="1"/>
        <v>92.11063671802488</v>
      </c>
    </row>
    <row r="27" spans="1:9" s="23" customFormat="1" ht="18.75">
      <c r="A27" s="21"/>
      <c r="B27" s="22" t="s">
        <v>12</v>
      </c>
      <c r="C27" s="25"/>
      <c r="D27" s="24">
        <f>SUM(D28:D29)</f>
        <v>104640</v>
      </c>
      <c r="E27" s="24">
        <f>SUM(E28:E29)</f>
        <v>60960</v>
      </c>
      <c r="F27" s="11">
        <f>SUM(D27-E27)</f>
        <v>43680</v>
      </c>
      <c r="G27" s="26">
        <f t="shared" si="1"/>
        <v>58.25688073394495</v>
      </c>
      <c r="I27" s="140"/>
    </row>
    <row r="28" spans="1:7" ht="18.75">
      <c r="A28" s="13"/>
      <c r="B28" s="14"/>
      <c r="C28" s="15" t="s">
        <v>109</v>
      </c>
      <c r="D28" s="16">
        <v>41760</v>
      </c>
      <c r="E28" s="16">
        <v>0</v>
      </c>
      <c r="F28" s="7">
        <f t="shared" si="2"/>
        <v>41760</v>
      </c>
      <c r="G28" s="19">
        <f t="shared" si="1"/>
        <v>0</v>
      </c>
    </row>
    <row r="29" spans="1:7" ht="18.75">
      <c r="A29" s="104"/>
      <c r="B29" s="4"/>
      <c r="C29" s="80" t="s">
        <v>110</v>
      </c>
      <c r="D29" s="101">
        <v>62880</v>
      </c>
      <c r="E29" s="101">
        <v>60960</v>
      </c>
      <c r="F29" s="7">
        <f t="shared" si="2"/>
        <v>1920</v>
      </c>
      <c r="G29" s="19">
        <f t="shared" si="1"/>
        <v>96.94656488549619</v>
      </c>
    </row>
    <row r="30" spans="1:7" ht="18.75">
      <c r="A30" s="21" t="s">
        <v>14</v>
      </c>
      <c r="B30" s="22"/>
      <c r="C30" s="25"/>
      <c r="D30" s="24">
        <f>SUM(D31+D39+D85)</f>
        <v>3322246</v>
      </c>
      <c r="E30" s="24">
        <f>SUM(E31+E39+E85)</f>
        <v>2086178.95</v>
      </c>
      <c r="F30" s="11">
        <f>SUM(D30-E30)</f>
        <v>1236067.05</v>
      </c>
      <c r="G30" s="26">
        <f>SUM(E30*100/D30)</f>
        <v>62.794234683403936</v>
      </c>
    </row>
    <row r="31" spans="1:7" ht="18.75">
      <c r="A31" s="21" t="s">
        <v>15</v>
      </c>
      <c r="B31" s="22"/>
      <c r="C31" s="31"/>
      <c r="D31" s="24">
        <f>SUM(D32:D38)</f>
        <v>1131200</v>
      </c>
      <c r="E31" s="24">
        <f>SUM(E32:E38)</f>
        <v>348113</v>
      </c>
      <c r="F31" s="11">
        <f>SUM(D31-E31)</f>
        <v>783087</v>
      </c>
      <c r="G31" s="26">
        <f>SUM(E31*100/D31)</f>
        <v>30.773780056577085</v>
      </c>
    </row>
    <row r="32" spans="1:7" ht="18.75">
      <c r="A32" s="13"/>
      <c r="B32" s="14" t="s">
        <v>16</v>
      </c>
      <c r="C32" s="15"/>
      <c r="D32" s="16">
        <v>70000</v>
      </c>
      <c r="E32" s="16">
        <v>4200</v>
      </c>
      <c r="F32" s="7">
        <f aca="true" t="shared" si="3" ref="F32:F38">SUM(D32-E32)</f>
        <v>65800</v>
      </c>
      <c r="G32" s="19">
        <f t="shared" si="1"/>
        <v>6</v>
      </c>
    </row>
    <row r="33" spans="1:7" ht="18.75">
      <c r="A33" s="13"/>
      <c r="B33" s="6" t="s">
        <v>111</v>
      </c>
      <c r="C33" s="102"/>
      <c r="D33" s="16">
        <v>100000</v>
      </c>
      <c r="E33" s="16">
        <v>80365</v>
      </c>
      <c r="F33" s="7">
        <f t="shared" si="3"/>
        <v>19635</v>
      </c>
      <c r="G33" s="19">
        <f t="shared" si="1"/>
        <v>80.365</v>
      </c>
    </row>
    <row r="34" spans="1:7" ht="18.75">
      <c r="A34" s="13"/>
      <c r="B34" s="3" t="s">
        <v>17</v>
      </c>
      <c r="C34" s="102"/>
      <c r="D34" s="16">
        <v>10000</v>
      </c>
      <c r="E34" s="16">
        <v>5604</v>
      </c>
      <c r="F34" s="7">
        <f t="shared" si="3"/>
        <v>4396</v>
      </c>
      <c r="G34" s="19">
        <f>SUM(E34*100/D34)</f>
        <v>56.04</v>
      </c>
    </row>
    <row r="35" spans="1:7" ht="18.75">
      <c r="A35" s="13"/>
      <c r="B35" s="14" t="s">
        <v>18</v>
      </c>
      <c r="C35" s="15"/>
      <c r="D35" s="16">
        <v>120000</v>
      </c>
      <c r="E35" s="16">
        <v>101304</v>
      </c>
      <c r="F35" s="7">
        <f t="shared" si="3"/>
        <v>18696</v>
      </c>
      <c r="G35" s="19">
        <f t="shared" si="1"/>
        <v>84.42</v>
      </c>
    </row>
    <row r="36" spans="1:7" ht="18.75">
      <c r="A36" s="13"/>
      <c r="B36" s="6" t="s">
        <v>19</v>
      </c>
      <c r="C36" s="98"/>
      <c r="D36" s="16">
        <v>45000</v>
      </c>
      <c r="E36" s="16">
        <v>30440</v>
      </c>
      <c r="F36" s="7">
        <f t="shared" si="3"/>
        <v>14560</v>
      </c>
      <c r="G36" s="19">
        <f>SUM(E36*100/D36)</f>
        <v>67.64444444444445</v>
      </c>
    </row>
    <row r="37" spans="1:7" ht="18.75">
      <c r="A37" s="13"/>
      <c r="B37" s="14" t="s">
        <v>37</v>
      </c>
      <c r="C37" s="98"/>
      <c r="D37" s="16">
        <v>136200</v>
      </c>
      <c r="E37" s="16">
        <v>126200</v>
      </c>
      <c r="F37" s="7">
        <f t="shared" si="3"/>
        <v>10000</v>
      </c>
      <c r="G37" s="19">
        <f>SUM(E37*100/D37)</f>
        <v>92.65785609397945</v>
      </c>
    </row>
    <row r="38" spans="1:7" ht="18.75">
      <c r="A38" s="13"/>
      <c r="B38" s="14" t="s">
        <v>139</v>
      </c>
      <c r="C38" s="15"/>
      <c r="D38" s="16">
        <v>650000</v>
      </c>
      <c r="E38" s="16">
        <v>0</v>
      </c>
      <c r="F38" s="7">
        <f t="shared" si="3"/>
        <v>650000</v>
      </c>
      <c r="G38" s="19">
        <f t="shared" si="1"/>
        <v>0</v>
      </c>
    </row>
    <row r="39" spans="1:7" ht="18.75">
      <c r="A39" s="21" t="s">
        <v>20</v>
      </c>
      <c r="B39" s="4"/>
      <c r="C39" s="15"/>
      <c r="D39" s="24">
        <f>SUM(D40+D53+D54+D57)</f>
        <v>1817360</v>
      </c>
      <c r="E39" s="24">
        <f>SUM(E40+E53+E54+E57)</f>
        <v>1419344.5</v>
      </c>
      <c r="F39" s="24">
        <f>SUM(D39-E39)</f>
        <v>398015.5</v>
      </c>
      <c r="G39" s="26">
        <f>SUM(E39*100/D39)</f>
        <v>78.09924836025884</v>
      </c>
    </row>
    <row r="40" spans="1:7" ht="18.75">
      <c r="A40" s="13"/>
      <c r="B40" s="22" t="s">
        <v>21</v>
      </c>
      <c r="C40" s="31"/>
      <c r="D40" s="24">
        <f>SUM(D41:D42)</f>
        <v>580960</v>
      </c>
      <c r="E40" s="24">
        <f>SUM(E41:E42)</f>
        <v>483113</v>
      </c>
      <c r="F40" s="24">
        <f>SUM(D40-E40)</f>
        <v>97847</v>
      </c>
      <c r="G40" s="26">
        <f>SUM(E40*100/D40)</f>
        <v>83.15770448912146</v>
      </c>
    </row>
    <row r="41" spans="1:7" ht="18.75">
      <c r="A41" s="13"/>
      <c r="B41" s="22"/>
      <c r="C41" s="105" t="s">
        <v>172</v>
      </c>
      <c r="D41" s="16">
        <v>15000</v>
      </c>
      <c r="E41" s="16">
        <v>11705</v>
      </c>
      <c r="F41" s="7">
        <f>SUM(D41-E41)</f>
        <v>3295</v>
      </c>
      <c r="G41" s="19">
        <f>SUM(E41*100/D41)</f>
        <v>78.03333333333333</v>
      </c>
    </row>
    <row r="42" spans="1:7" ht="18.75">
      <c r="A42" s="13"/>
      <c r="B42" s="14"/>
      <c r="C42" s="105" t="s">
        <v>112</v>
      </c>
      <c r="D42" s="16">
        <f>SUM(D43:D52)</f>
        <v>565960</v>
      </c>
      <c r="E42" s="16">
        <f>SUM(E43:E52)</f>
        <v>471408</v>
      </c>
      <c r="F42" s="7">
        <f>SUM(D42-E42)</f>
        <v>94552</v>
      </c>
      <c r="G42" s="19">
        <f aca="true" t="shared" si="4" ref="G42:G52">SUM(E42*100/D42)</f>
        <v>83.29351897660612</v>
      </c>
    </row>
    <row r="43" spans="1:7" ht="18.75">
      <c r="A43" s="13"/>
      <c r="B43" s="14"/>
      <c r="C43" s="106" t="s">
        <v>113</v>
      </c>
      <c r="D43" s="16">
        <v>10000</v>
      </c>
      <c r="E43" s="16">
        <v>9600</v>
      </c>
      <c r="F43" s="7">
        <f aca="true" t="shared" si="5" ref="F43:F52">SUM(D43-E43)</f>
        <v>400</v>
      </c>
      <c r="G43" s="19">
        <f t="shared" si="4"/>
        <v>96</v>
      </c>
    </row>
    <row r="44" spans="1:7" ht="18.75">
      <c r="A44" s="13"/>
      <c r="B44" s="14"/>
      <c r="C44" s="106" t="s">
        <v>114</v>
      </c>
      <c r="D44" s="16">
        <v>60960</v>
      </c>
      <c r="E44" s="16">
        <v>60950</v>
      </c>
      <c r="F44" s="7">
        <f t="shared" si="5"/>
        <v>10</v>
      </c>
      <c r="G44" s="19">
        <f t="shared" si="4"/>
        <v>99.98359580052494</v>
      </c>
    </row>
    <row r="45" spans="1:7" ht="18.75">
      <c r="A45" s="13"/>
      <c r="B45" s="14"/>
      <c r="C45" s="106" t="s">
        <v>140</v>
      </c>
      <c r="D45" s="16">
        <v>10000</v>
      </c>
      <c r="E45" s="16">
        <v>9995</v>
      </c>
      <c r="F45" s="7">
        <f t="shared" si="5"/>
        <v>5</v>
      </c>
      <c r="G45" s="19">
        <f t="shared" si="4"/>
        <v>99.95</v>
      </c>
    </row>
    <row r="46" spans="1:7" ht="18.75">
      <c r="A46" s="13"/>
      <c r="B46" s="14"/>
      <c r="C46" s="106" t="s">
        <v>173</v>
      </c>
      <c r="D46" s="16">
        <v>80000</v>
      </c>
      <c r="E46" s="16">
        <v>52953</v>
      </c>
      <c r="F46" s="7">
        <f>SUM(D46-E46)</f>
        <v>27047</v>
      </c>
      <c r="G46" s="19">
        <f>SUM(E46*100/D46)</f>
        <v>66.19125</v>
      </c>
    </row>
    <row r="47" spans="1:7" ht="18.75">
      <c r="A47" s="13"/>
      <c r="B47" s="14"/>
      <c r="C47" s="106" t="s">
        <v>141</v>
      </c>
      <c r="D47" s="16">
        <v>160000</v>
      </c>
      <c r="E47" s="16">
        <v>131410</v>
      </c>
      <c r="F47" s="7">
        <f>SUM(D47-E47)</f>
        <v>28590</v>
      </c>
      <c r="G47" s="19">
        <f>SUM(E47*100/D47)</f>
        <v>82.13125</v>
      </c>
    </row>
    <row r="48" spans="1:7" ht="18.75">
      <c r="A48" s="172" t="s">
        <v>3</v>
      </c>
      <c r="B48" s="173"/>
      <c r="C48" s="174"/>
      <c r="D48" s="11" t="s">
        <v>4</v>
      </c>
      <c r="E48" s="11" t="s">
        <v>5</v>
      </c>
      <c r="F48" s="11" t="s">
        <v>6</v>
      </c>
      <c r="G48" s="17" t="s">
        <v>7</v>
      </c>
    </row>
    <row r="49" spans="1:7" ht="18.75">
      <c r="A49" s="13"/>
      <c r="B49" s="14"/>
      <c r="C49" s="106" t="s">
        <v>174</v>
      </c>
      <c r="D49" s="16">
        <v>40000</v>
      </c>
      <c r="E49" s="16">
        <v>36000</v>
      </c>
      <c r="F49" s="7">
        <f>D49-E49</f>
        <v>4000</v>
      </c>
      <c r="G49" s="19">
        <f>E49*100/D49</f>
        <v>90</v>
      </c>
    </row>
    <row r="50" spans="1:7" ht="18.75">
      <c r="A50" s="13"/>
      <c r="B50" s="14"/>
      <c r="C50" s="106" t="s">
        <v>175</v>
      </c>
      <c r="D50" s="16">
        <v>30000</v>
      </c>
      <c r="E50" s="16">
        <v>0</v>
      </c>
      <c r="F50" s="7">
        <f>D50-E50</f>
        <v>30000</v>
      </c>
      <c r="G50" s="19">
        <f>E50*100/D50</f>
        <v>0</v>
      </c>
    </row>
    <row r="51" spans="1:7" ht="18.75">
      <c r="A51" s="13"/>
      <c r="B51" s="14"/>
      <c r="C51" s="106" t="s">
        <v>142</v>
      </c>
      <c r="D51" s="16">
        <v>25000</v>
      </c>
      <c r="E51" s="16">
        <v>25000</v>
      </c>
      <c r="F51" s="7">
        <f t="shared" si="5"/>
        <v>0</v>
      </c>
      <c r="G51" s="19">
        <f t="shared" si="4"/>
        <v>100</v>
      </c>
    </row>
    <row r="52" spans="1:7" ht="18.75">
      <c r="A52" s="13"/>
      <c r="B52" s="14"/>
      <c r="C52" s="106" t="s">
        <v>143</v>
      </c>
      <c r="D52" s="16">
        <v>150000</v>
      </c>
      <c r="E52" s="16">
        <v>145500</v>
      </c>
      <c r="F52" s="7">
        <f t="shared" si="5"/>
        <v>4500</v>
      </c>
      <c r="G52" s="19">
        <f t="shared" si="4"/>
        <v>97</v>
      </c>
    </row>
    <row r="53" spans="1:7" ht="18" customHeight="1">
      <c r="A53" s="13"/>
      <c r="B53" s="22" t="s">
        <v>161</v>
      </c>
      <c r="C53" s="106"/>
      <c r="D53" s="24">
        <v>90000</v>
      </c>
      <c r="E53" s="24">
        <v>79731.5</v>
      </c>
      <c r="F53" s="11">
        <f>D53-E53</f>
        <v>10268.5</v>
      </c>
      <c r="G53" s="26">
        <f>E53*100/D53</f>
        <v>88.59055555555555</v>
      </c>
    </row>
    <row r="54" spans="1:7" ht="18" customHeight="1">
      <c r="A54" s="13"/>
      <c r="B54" s="22" t="s">
        <v>98</v>
      </c>
      <c r="C54" s="65"/>
      <c r="D54" s="24">
        <f>SUM(D55:D56)</f>
        <v>20000</v>
      </c>
      <c r="E54" s="24">
        <f>SUM(E55:E56)</f>
        <v>3960</v>
      </c>
      <c r="F54" s="11">
        <f>D54-E54</f>
        <v>16040</v>
      </c>
      <c r="G54" s="26">
        <f aca="true" t="shared" si="6" ref="G54:G69">SUM(E54*100/D54)</f>
        <v>19.8</v>
      </c>
    </row>
    <row r="55" spans="1:7" ht="18" customHeight="1">
      <c r="A55" s="13"/>
      <c r="B55" s="14"/>
      <c r="C55" s="103" t="s">
        <v>115</v>
      </c>
      <c r="D55" s="16">
        <v>10000</v>
      </c>
      <c r="E55" s="16">
        <v>3960</v>
      </c>
      <c r="F55" s="7">
        <f aca="true" t="shared" si="7" ref="F55:F108">SUM(D55-E55)</f>
        <v>6040</v>
      </c>
      <c r="G55" s="19">
        <f t="shared" si="6"/>
        <v>39.6</v>
      </c>
    </row>
    <row r="56" spans="1:7" ht="18" customHeight="1">
      <c r="A56" s="13"/>
      <c r="B56" s="14"/>
      <c r="C56" s="103" t="s">
        <v>116</v>
      </c>
      <c r="D56" s="16">
        <v>10000</v>
      </c>
      <c r="E56" s="16">
        <v>0</v>
      </c>
      <c r="F56" s="7">
        <f t="shared" si="7"/>
        <v>10000</v>
      </c>
      <c r="G56" s="19">
        <f t="shared" si="6"/>
        <v>0</v>
      </c>
    </row>
    <row r="57" spans="1:7" ht="18" customHeight="1">
      <c r="A57" s="13"/>
      <c r="B57" s="22" t="s">
        <v>118</v>
      </c>
      <c r="C57" s="103"/>
      <c r="D57" s="24">
        <f>SUM(D58:D84)</f>
        <v>1126400</v>
      </c>
      <c r="E57" s="24">
        <f>SUM(E58:E84)</f>
        <v>852540</v>
      </c>
      <c r="F57" s="11">
        <f>D57-E57</f>
        <v>273860</v>
      </c>
      <c r="G57" s="26">
        <f t="shared" si="6"/>
        <v>75.68714488636364</v>
      </c>
    </row>
    <row r="58" spans="1:7" ht="18" customHeight="1">
      <c r="A58" s="13"/>
      <c r="B58" s="14"/>
      <c r="C58" s="103" t="s">
        <v>144</v>
      </c>
      <c r="D58" s="16">
        <v>30000</v>
      </c>
      <c r="E58" s="16">
        <v>24900</v>
      </c>
      <c r="F58" s="7">
        <f t="shared" si="7"/>
        <v>5100</v>
      </c>
      <c r="G58" s="19">
        <f t="shared" si="6"/>
        <v>83</v>
      </c>
    </row>
    <row r="59" spans="1:7" ht="18" customHeight="1">
      <c r="A59" s="13"/>
      <c r="B59" s="14"/>
      <c r="C59" s="103" t="s">
        <v>145</v>
      </c>
      <c r="D59" s="16">
        <v>50000</v>
      </c>
      <c r="E59" s="16">
        <v>0</v>
      </c>
      <c r="F59" s="7">
        <f t="shared" si="7"/>
        <v>50000</v>
      </c>
      <c r="G59" s="19">
        <f t="shared" si="6"/>
        <v>0</v>
      </c>
    </row>
    <row r="60" spans="1:7" ht="18" customHeight="1">
      <c r="A60" s="13"/>
      <c r="B60" s="14"/>
      <c r="C60" s="103" t="s">
        <v>146</v>
      </c>
      <c r="D60" s="16">
        <v>50000</v>
      </c>
      <c r="E60" s="16">
        <v>26470</v>
      </c>
      <c r="F60" s="7">
        <f t="shared" si="7"/>
        <v>23530</v>
      </c>
      <c r="G60" s="19">
        <f t="shared" si="6"/>
        <v>52.94</v>
      </c>
    </row>
    <row r="61" spans="1:7" ht="18" customHeight="1">
      <c r="A61" s="13"/>
      <c r="B61" s="14"/>
      <c r="C61" s="178" t="s">
        <v>176</v>
      </c>
      <c r="D61" s="16">
        <v>50000</v>
      </c>
      <c r="E61" s="16">
        <v>49958</v>
      </c>
      <c r="F61" s="7">
        <f t="shared" si="7"/>
        <v>42</v>
      </c>
      <c r="G61" s="19">
        <f t="shared" si="6"/>
        <v>99.916</v>
      </c>
    </row>
    <row r="62" spans="1:7" ht="18" customHeight="1">
      <c r="A62" s="13"/>
      <c r="B62" s="14"/>
      <c r="C62" s="103" t="s">
        <v>177</v>
      </c>
      <c r="D62" s="16">
        <v>20800</v>
      </c>
      <c r="E62" s="16">
        <v>0</v>
      </c>
      <c r="F62" s="7">
        <f t="shared" si="7"/>
        <v>20800</v>
      </c>
      <c r="G62" s="19">
        <f t="shared" si="6"/>
        <v>0</v>
      </c>
    </row>
    <row r="63" spans="1:7" ht="18" customHeight="1">
      <c r="A63" s="13"/>
      <c r="B63" s="14"/>
      <c r="C63" s="103" t="s">
        <v>178</v>
      </c>
      <c r="D63" s="16">
        <v>10000</v>
      </c>
      <c r="E63" s="16">
        <v>0</v>
      </c>
      <c r="F63" s="7">
        <f t="shared" si="7"/>
        <v>10000</v>
      </c>
      <c r="G63" s="19">
        <f t="shared" si="6"/>
        <v>0</v>
      </c>
    </row>
    <row r="64" spans="1:7" ht="18" customHeight="1">
      <c r="A64" s="13"/>
      <c r="B64" s="14"/>
      <c r="C64" s="142" t="s">
        <v>179</v>
      </c>
      <c r="D64" s="16">
        <v>10000</v>
      </c>
      <c r="E64" s="16">
        <v>10000</v>
      </c>
      <c r="F64" s="7">
        <f t="shared" si="7"/>
        <v>0</v>
      </c>
      <c r="G64" s="19">
        <f t="shared" si="6"/>
        <v>100</v>
      </c>
    </row>
    <row r="65" spans="1:7" ht="18" customHeight="1">
      <c r="A65" s="13"/>
      <c r="B65" s="14"/>
      <c r="C65" s="103" t="s">
        <v>147</v>
      </c>
      <c r="D65" s="16">
        <v>50000</v>
      </c>
      <c r="E65" s="16">
        <v>26900</v>
      </c>
      <c r="F65" s="7">
        <f t="shared" si="7"/>
        <v>23100</v>
      </c>
      <c r="G65" s="19">
        <f t="shared" si="6"/>
        <v>53.8</v>
      </c>
    </row>
    <row r="66" spans="1:7" ht="18" customHeight="1">
      <c r="A66" s="13"/>
      <c r="B66" s="14"/>
      <c r="C66" s="103" t="s">
        <v>148</v>
      </c>
      <c r="D66" s="16">
        <v>5000</v>
      </c>
      <c r="E66" s="16">
        <v>0</v>
      </c>
      <c r="F66" s="7">
        <f t="shared" si="7"/>
        <v>5000</v>
      </c>
      <c r="G66" s="19">
        <f t="shared" si="6"/>
        <v>0</v>
      </c>
    </row>
    <row r="67" spans="1:7" ht="18" customHeight="1">
      <c r="A67" s="13"/>
      <c r="B67" s="14"/>
      <c r="C67" s="178" t="s">
        <v>180</v>
      </c>
      <c r="D67" s="16">
        <v>10000</v>
      </c>
      <c r="E67" s="16">
        <v>0</v>
      </c>
      <c r="F67" s="7">
        <f t="shared" si="7"/>
        <v>10000</v>
      </c>
      <c r="G67" s="19">
        <f t="shared" si="6"/>
        <v>0</v>
      </c>
    </row>
    <row r="68" spans="1:7" ht="18" customHeight="1">
      <c r="A68" s="13"/>
      <c r="B68" s="14"/>
      <c r="C68" s="178" t="s">
        <v>181</v>
      </c>
      <c r="D68" s="16">
        <v>10000</v>
      </c>
      <c r="E68" s="16">
        <v>0</v>
      </c>
      <c r="F68" s="16">
        <f t="shared" si="7"/>
        <v>10000</v>
      </c>
      <c r="G68" s="18">
        <f t="shared" si="6"/>
        <v>0</v>
      </c>
    </row>
    <row r="69" spans="1:7" ht="18" customHeight="1">
      <c r="A69" s="13"/>
      <c r="B69" s="14"/>
      <c r="C69" s="14" t="s">
        <v>182</v>
      </c>
      <c r="D69" s="16">
        <v>75000</v>
      </c>
      <c r="E69" s="16">
        <v>55382</v>
      </c>
      <c r="F69" s="16">
        <f t="shared" si="7"/>
        <v>19618</v>
      </c>
      <c r="G69" s="18">
        <f t="shared" si="6"/>
        <v>73.84266666666667</v>
      </c>
    </row>
    <row r="70" spans="1:7" ht="18" customHeight="1">
      <c r="A70" s="13"/>
      <c r="B70" s="14"/>
      <c r="C70" s="14" t="s">
        <v>183</v>
      </c>
      <c r="D70" s="16">
        <v>5000</v>
      </c>
      <c r="E70" s="16">
        <v>0</v>
      </c>
      <c r="F70" s="16">
        <f t="shared" si="7"/>
        <v>5000</v>
      </c>
      <c r="G70" s="18">
        <f aca="true" t="shared" si="8" ref="G70:G81">SUM(E70*100/D70)</f>
        <v>0</v>
      </c>
    </row>
    <row r="71" spans="1:7" ht="18" customHeight="1">
      <c r="A71" s="13"/>
      <c r="B71" s="14"/>
      <c r="C71" s="143" t="s">
        <v>184</v>
      </c>
      <c r="D71" s="16">
        <v>5000</v>
      </c>
      <c r="E71" s="16">
        <v>0</v>
      </c>
      <c r="F71" s="16">
        <f t="shared" si="7"/>
        <v>5000</v>
      </c>
      <c r="G71" s="18">
        <f t="shared" si="8"/>
        <v>0</v>
      </c>
    </row>
    <row r="72" spans="1:7" ht="18" customHeight="1">
      <c r="A72" s="13"/>
      <c r="B72" s="14"/>
      <c r="C72" s="14" t="s">
        <v>185</v>
      </c>
      <c r="D72" s="16">
        <v>5000</v>
      </c>
      <c r="E72" s="16">
        <v>4950</v>
      </c>
      <c r="F72" s="16">
        <f t="shared" si="7"/>
        <v>50</v>
      </c>
      <c r="G72" s="18">
        <f t="shared" si="8"/>
        <v>99</v>
      </c>
    </row>
    <row r="73" spans="1:7" ht="18" customHeight="1">
      <c r="A73" s="13"/>
      <c r="B73" s="14"/>
      <c r="C73" s="14" t="s">
        <v>149</v>
      </c>
      <c r="D73" s="16">
        <v>30000</v>
      </c>
      <c r="E73" s="16">
        <v>26270</v>
      </c>
      <c r="F73" s="16">
        <f t="shared" si="7"/>
        <v>3730</v>
      </c>
      <c r="G73" s="18">
        <f t="shared" si="8"/>
        <v>87.56666666666666</v>
      </c>
    </row>
    <row r="74" spans="1:7" ht="18" customHeight="1">
      <c r="A74" s="13"/>
      <c r="B74" s="14"/>
      <c r="C74" s="14" t="s">
        <v>150</v>
      </c>
      <c r="D74" s="16">
        <v>30000</v>
      </c>
      <c r="E74" s="16">
        <v>29465</v>
      </c>
      <c r="F74" s="16">
        <f t="shared" si="7"/>
        <v>535</v>
      </c>
      <c r="G74" s="18">
        <f t="shared" si="8"/>
        <v>98.21666666666667</v>
      </c>
    </row>
    <row r="75" spans="1:7" ht="18" customHeight="1">
      <c r="A75" s="13"/>
      <c r="B75" s="14"/>
      <c r="C75" s="14" t="s">
        <v>186</v>
      </c>
      <c r="D75" s="16">
        <v>30000</v>
      </c>
      <c r="E75" s="16">
        <v>0</v>
      </c>
      <c r="F75" s="16">
        <f t="shared" si="7"/>
        <v>30000</v>
      </c>
      <c r="G75" s="18">
        <f t="shared" si="8"/>
        <v>0</v>
      </c>
    </row>
    <row r="76" spans="1:7" ht="18" customHeight="1">
      <c r="A76" s="13"/>
      <c r="B76" s="14"/>
      <c r="C76" s="14" t="s">
        <v>151</v>
      </c>
      <c r="D76" s="16">
        <v>13000</v>
      </c>
      <c r="E76" s="16">
        <v>11950</v>
      </c>
      <c r="F76" s="16">
        <f t="shared" si="7"/>
        <v>1050</v>
      </c>
      <c r="G76" s="18">
        <f t="shared" si="8"/>
        <v>91.92307692307692</v>
      </c>
    </row>
    <row r="77" spans="1:7" ht="18" customHeight="1">
      <c r="A77" s="13"/>
      <c r="B77" s="14"/>
      <c r="C77" s="14" t="s">
        <v>187</v>
      </c>
      <c r="D77" s="16">
        <v>10000</v>
      </c>
      <c r="E77" s="16">
        <v>0</v>
      </c>
      <c r="F77" s="16">
        <f t="shared" si="7"/>
        <v>10000</v>
      </c>
      <c r="G77" s="18">
        <f t="shared" si="8"/>
        <v>0</v>
      </c>
    </row>
    <row r="78" spans="1:7" ht="18" customHeight="1">
      <c r="A78" s="13"/>
      <c r="B78" s="14"/>
      <c r="C78" s="14" t="s">
        <v>188</v>
      </c>
      <c r="D78" s="16">
        <v>11000</v>
      </c>
      <c r="E78" s="16">
        <v>10730</v>
      </c>
      <c r="F78" s="16">
        <f t="shared" si="7"/>
        <v>270</v>
      </c>
      <c r="G78" s="18">
        <f t="shared" si="8"/>
        <v>97.54545454545455</v>
      </c>
    </row>
    <row r="79" spans="1:7" ht="18" customHeight="1">
      <c r="A79" s="13"/>
      <c r="B79" s="14"/>
      <c r="C79" s="14" t="s">
        <v>117</v>
      </c>
      <c r="D79" s="16">
        <v>220000</v>
      </c>
      <c r="E79" s="16">
        <v>196963</v>
      </c>
      <c r="F79" s="16">
        <f t="shared" si="7"/>
        <v>23037</v>
      </c>
      <c r="G79" s="18">
        <f t="shared" si="8"/>
        <v>89.52863636363637</v>
      </c>
    </row>
    <row r="80" spans="1:7" ht="18" customHeight="1">
      <c r="A80" s="13"/>
      <c r="B80" s="14"/>
      <c r="C80" s="14" t="s">
        <v>189</v>
      </c>
      <c r="D80" s="16">
        <v>5000</v>
      </c>
      <c r="E80" s="16">
        <v>2000</v>
      </c>
      <c r="F80" s="16">
        <f t="shared" si="7"/>
        <v>3000</v>
      </c>
      <c r="G80" s="18">
        <f t="shared" si="8"/>
        <v>40</v>
      </c>
    </row>
    <row r="81" spans="1:7" ht="18" customHeight="1">
      <c r="A81" s="13"/>
      <c r="B81" s="14"/>
      <c r="C81" s="14" t="s">
        <v>214</v>
      </c>
      <c r="D81" s="16">
        <v>55000</v>
      </c>
      <c r="E81" s="16">
        <v>55000</v>
      </c>
      <c r="F81" s="16">
        <f t="shared" si="7"/>
        <v>0</v>
      </c>
      <c r="G81" s="18">
        <f t="shared" si="8"/>
        <v>100</v>
      </c>
    </row>
    <row r="82" spans="1:7" ht="18" customHeight="1">
      <c r="A82" s="13"/>
      <c r="B82" s="14"/>
      <c r="C82" s="14" t="s">
        <v>215</v>
      </c>
      <c r="D82" s="16">
        <v>220000</v>
      </c>
      <c r="E82" s="16">
        <v>218200</v>
      </c>
      <c r="F82" s="16">
        <f>D82-E82</f>
        <v>1800</v>
      </c>
      <c r="G82" s="18">
        <f>E82*100/D82</f>
        <v>99.18181818181819</v>
      </c>
    </row>
    <row r="83" spans="1:7" ht="18" customHeight="1">
      <c r="A83" s="13"/>
      <c r="B83" s="14"/>
      <c r="C83" s="14" t="s">
        <v>190</v>
      </c>
      <c r="D83" s="16">
        <v>10000</v>
      </c>
      <c r="E83" s="16">
        <v>0</v>
      </c>
      <c r="F83" s="16">
        <f>SUM(D83-E83)</f>
        <v>10000</v>
      </c>
      <c r="G83" s="18">
        <f aca="true" t="shared" si="9" ref="G83:G92">SUM(E83*100/D83)</f>
        <v>0</v>
      </c>
    </row>
    <row r="84" spans="1:7" ht="18" customHeight="1">
      <c r="A84" s="13"/>
      <c r="B84" s="14"/>
      <c r="C84" s="14" t="s">
        <v>156</v>
      </c>
      <c r="D84" s="16">
        <v>106600</v>
      </c>
      <c r="E84" s="16">
        <v>103402</v>
      </c>
      <c r="F84" s="16">
        <f>SUM(D84-E84)</f>
        <v>3198</v>
      </c>
      <c r="G84" s="18">
        <f t="shared" si="9"/>
        <v>97</v>
      </c>
    </row>
    <row r="85" spans="1:7" ht="18" customHeight="1">
      <c r="A85" s="21" t="s">
        <v>23</v>
      </c>
      <c r="B85" s="4"/>
      <c r="C85" s="15"/>
      <c r="D85" s="24">
        <f>SUM(D86:D92)</f>
        <v>373686</v>
      </c>
      <c r="E85" s="24">
        <f>SUM(E86:E92)</f>
        <v>318721.45</v>
      </c>
      <c r="F85" s="11">
        <f>D85-E85</f>
        <v>54964.54999999999</v>
      </c>
      <c r="G85" s="26">
        <f t="shared" si="9"/>
        <v>85.29124719684441</v>
      </c>
    </row>
    <row r="86" spans="1:7" ht="18" customHeight="1">
      <c r="A86" s="13"/>
      <c r="B86" s="15" t="s">
        <v>24</v>
      </c>
      <c r="C86" s="98"/>
      <c r="D86" s="16">
        <v>80000</v>
      </c>
      <c r="E86" s="16">
        <v>80000</v>
      </c>
      <c r="F86" s="7">
        <f t="shared" si="7"/>
        <v>0</v>
      </c>
      <c r="G86" s="19">
        <f t="shared" si="9"/>
        <v>100</v>
      </c>
    </row>
    <row r="87" spans="1:7" ht="18" customHeight="1">
      <c r="A87" s="13"/>
      <c r="B87" s="14" t="s">
        <v>25</v>
      </c>
      <c r="C87" s="15"/>
      <c r="D87" s="16">
        <v>5000</v>
      </c>
      <c r="E87" s="16">
        <v>0</v>
      </c>
      <c r="F87" s="7">
        <f t="shared" si="7"/>
        <v>5000</v>
      </c>
      <c r="G87" s="19">
        <f t="shared" si="9"/>
        <v>0</v>
      </c>
    </row>
    <row r="88" spans="1:7" ht="18" customHeight="1">
      <c r="A88" s="104"/>
      <c r="B88" s="15" t="s">
        <v>26</v>
      </c>
      <c r="C88" s="5"/>
      <c r="D88" s="101">
        <v>130000</v>
      </c>
      <c r="E88" s="101">
        <v>97260</v>
      </c>
      <c r="F88" s="101">
        <f t="shared" si="7"/>
        <v>32740</v>
      </c>
      <c r="G88" s="19">
        <f t="shared" si="9"/>
        <v>74.81538461538462</v>
      </c>
    </row>
    <row r="89" spans="1:7" ht="18" customHeight="1">
      <c r="A89" s="132"/>
      <c r="B89" s="15" t="s">
        <v>27</v>
      </c>
      <c r="C89" s="15"/>
      <c r="D89" s="16">
        <v>60000</v>
      </c>
      <c r="E89" s="16">
        <v>60000</v>
      </c>
      <c r="F89" s="7">
        <f t="shared" si="7"/>
        <v>0</v>
      </c>
      <c r="G89" s="19">
        <f t="shared" si="9"/>
        <v>100</v>
      </c>
    </row>
    <row r="90" spans="1:7" ht="18" customHeight="1">
      <c r="A90" s="13"/>
      <c r="B90" s="15" t="s">
        <v>191</v>
      </c>
      <c r="C90" s="98"/>
      <c r="D90" s="101">
        <v>20000</v>
      </c>
      <c r="E90" s="16">
        <v>7982</v>
      </c>
      <c r="F90" s="7">
        <f t="shared" si="7"/>
        <v>12018</v>
      </c>
      <c r="G90" s="19">
        <f t="shared" si="9"/>
        <v>39.91</v>
      </c>
    </row>
    <row r="91" spans="1:7" ht="18" customHeight="1">
      <c r="A91" s="13"/>
      <c r="B91" s="15" t="s">
        <v>119</v>
      </c>
      <c r="C91" s="98"/>
      <c r="D91" s="101">
        <v>5000</v>
      </c>
      <c r="E91" s="16">
        <v>4950</v>
      </c>
      <c r="F91" s="7">
        <f t="shared" si="7"/>
        <v>50</v>
      </c>
      <c r="G91" s="19">
        <f t="shared" si="9"/>
        <v>99</v>
      </c>
    </row>
    <row r="92" spans="1:7" ht="18" customHeight="1">
      <c r="A92" s="13"/>
      <c r="B92" s="15" t="s">
        <v>159</v>
      </c>
      <c r="C92" s="98"/>
      <c r="D92" s="101">
        <v>73686</v>
      </c>
      <c r="E92" s="16">
        <v>68529.45</v>
      </c>
      <c r="F92" s="7">
        <f t="shared" si="7"/>
        <v>5156.550000000003</v>
      </c>
      <c r="G92" s="19">
        <f t="shared" si="9"/>
        <v>93.00199495155118</v>
      </c>
    </row>
    <row r="93" spans="1:7" ht="18" customHeight="1">
      <c r="A93" s="13"/>
      <c r="B93" s="14"/>
      <c r="C93" s="15"/>
      <c r="D93" s="101"/>
      <c r="E93" s="16"/>
      <c r="F93" s="7"/>
      <c r="G93" s="19"/>
    </row>
    <row r="94" spans="1:7" ht="18" customHeight="1">
      <c r="A94" s="13"/>
      <c r="B94" s="14"/>
      <c r="C94" s="15"/>
      <c r="D94" s="101"/>
      <c r="E94" s="16"/>
      <c r="F94" s="7"/>
      <c r="G94" s="19"/>
    </row>
    <row r="95" spans="1:7" ht="18" customHeight="1">
      <c r="A95" s="13"/>
      <c r="B95" s="14"/>
      <c r="C95" s="15"/>
      <c r="D95" s="101"/>
      <c r="E95" s="16"/>
      <c r="F95" s="7"/>
      <c r="G95" s="19"/>
    </row>
    <row r="96" spans="1:9" s="23" customFormat="1" ht="18" customHeight="1">
      <c r="A96" s="21" t="s">
        <v>28</v>
      </c>
      <c r="B96" s="22"/>
      <c r="C96" s="25"/>
      <c r="D96" s="24">
        <f>SUM(D97:D99)</f>
        <v>215000</v>
      </c>
      <c r="E96" s="24">
        <f>SUM(E97:E99)</f>
        <v>176134.78</v>
      </c>
      <c r="F96" s="11">
        <f>SUM(D96-E96)</f>
        <v>38865.22</v>
      </c>
      <c r="G96" s="26">
        <f aca="true" t="shared" si="10" ref="G96:G112">SUM(E96*100/D96)</f>
        <v>81.9231534883721</v>
      </c>
      <c r="I96" s="140"/>
    </row>
    <row r="97" spans="1:7" ht="18" customHeight="1">
      <c r="A97" s="13"/>
      <c r="B97" s="14" t="s">
        <v>29</v>
      </c>
      <c r="C97" s="15"/>
      <c r="D97" s="16">
        <v>110000</v>
      </c>
      <c r="E97" s="16">
        <v>87248.02</v>
      </c>
      <c r="F97" s="7">
        <f>SUM(D97-E97)</f>
        <v>22751.979999999996</v>
      </c>
      <c r="G97" s="19">
        <f t="shared" si="10"/>
        <v>79.31638181818182</v>
      </c>
    </row>
    <row r="98" spans="1:7" ht="18" customHeight="1">
      <c r="A98" s="13"/>
      <c r="B98" s="14" t="s">
        <v>152</v>
      </c>
      <c r="C98" s="15"/>
      <c r="D98" s="16">
        <v>100000</v>
      </c>
      <c r="E98" s="16">
        <v>83886.76</v>
      </c>
      <c r="F98" s="7">
        <f t="shared" si="7"/>
        <v>16113.240000000005</v>
      </c>
      <c r="G98" s="19">
        <f t="shared" si="10"/>
        <v>83.88676</v>
      </c>
    </row>
    <row r="99" spans="1:7" ht="18" customHeight="1">
      <c r="A99" s="13"/>
      <c r="B99" s="14" t="s">
        <v>153</v>
      </c>
      <c r="C99" s="15"/>
      <c r="D99" s="16">
        <v>5000</v>
      </c>
      <c r="E99" s="16">
        <v>5000</v>
      </c>
      <c r="F99" s="7">
        <f t="shared" si="7"/>
        <v>0</v>
      </c>
      <c r="G99" s="19">
        <f t="shared" si="10"/>
        <v>100</v>
      </c>
    </row>
    <row r="100" spans="1:7" ht="18" customHeight="1">
      <c r="A100" s="21" t="s">
        <v>30</v>
      </c>
      <c r="B100" s="22"/>
      <c r="C100" s="25"/>
      <c r="D100" s="24">
        <f>SUM(D101)</f>
        <v>200000</v>
      </c>
      <c r="E100" s="24">
        <f>SUM(E101)</f>
        <v>140000</v>
      </c>
      <c r="F100" s="11">
        <f>SUM(D100-E100)</f>
        <v>60000</v>
      </c>
      <c r="G100" s="26">
        <f t="shared" si="10"/>
        <v>70</v>
      </c>
    </row>
    <row r="101" spans="1:7" ht="18" customHeight="1">
      <c r="A101" s="13"/>
      <c r="B101" s="137" t="s">
        <v>121</v>
      </c>
      <c r="C101" s="15"/>
      <c r="D101" s="24">
        <f>SUM(D107:D108)+D102</f>
        <v>200000</v>
      </c>
      <c r="E101" s="24">
        <f>SUM(E107:E108)+E102</f>
        <v>140000</v>
      </c>
      <c r="F101" s="11">
        <f>SUM(D101-E101)</f>
        <v>60000</v>
      </c>
      <c r="G101" s="26">
        <f t="shared" si="10"/>
        <v>70</v>
      </c>
    </row>
    <row r="102" spans="1:7" ht="18" customHeight="1">
      <c r="A102" s="13"/>
      <c r="B102" s="14"/>
      <c r="C102" s="15" t="s">
        <v>122</v>
      </c>
      <c r="D102" s="16">
        <f>SUM(D103:D106)</f>
        <v>60000</v>
      </c>
      <c r="E102" s="16">
        <f>SUM(E103:E106)</f>
        <v>0</v>
      </c>
      <c r="F102" s="7">
        <f>SUM(D102-E102)</f>
        <v>60000</v>
      </c>
      <c r="G102" s="19">
        <f t="shared" si="10"/>
        <v>0</v>
      </c>
    </row>
    <row r="103" spans="1:7" ht="18" customHeight="1">
      <c r="A103" s="13"/>
      <c r="B103" s="14"/>
      <c r="C103" s="144" t="s">
        <v>192</v>
      </c>
      <c r="D103" s="16">
        <v>30000</v>
      </c>
      <c r="E103" s="16">
        <v>0</v>
      </c>
      <c r="F103" s="7">
        <f t="shared" si="7"/>
        <v>30000</v>
      </c>
      <c r="G103" s="19">
        <f t="shared" si="10"/>
        <v>0</v>
      </c>
    </row>
    <row r="104" spans="1:7" ht="18" customHeight="1">
      <c r="A104" s="13"/>
      <c r="B104" s="14"/>
      <c r="C104" s="15" t="s">
        <v>193</v>
      </c>
      <c r="D104" s="16">
        <v>10000</v>
      </c>
      <c r="E104" s="16">
        <v>0</v>
      </c>
      <c r="F104" s="7">
        <f t="shared" si="7"/>
        <v>10000</v>
      </c>
      <c r="G104" s="19">
        <f t="shared" si="10"/>
        <v>0</v>
      </c>
    </row>
    <row r="105" spans="1:7" ht="18" customHeight="1">
      <c r="A105" s="13"/>
      <c r="B105" s="14"/>
      <c r="C105" s="15" t="s">
        <v>154</v>
      </c>
      <c r="D105" s="16">
        <v>10000</v>
      </c>
      <c r="E105" s="16">
        <v>0</v>
      </c>
      <c r="F105" s="7">
        <f t="shared" si="7"/>
        <v>10000</v>
      </c>
      <c r="G105" s="19">
        <f t="shared" si="10"/>
        <v>0</v>
      </c>
    </row>
    <row r="106" spans="1:7" ht="18" customHeight="1">
      <c r="A106" s="13"/>
      <c r="B106" s="14"/>
      <c r="C106" s="15" t="s">
        <v>155</v>
      </c>
      <c r="D106" s="16">
        <v>10000</v>
      </c>
      <c r="E106" s="16">
        <v>0</v>
      </c>
      <c r="F106" s="7">
        <f t="shared" si="7"/>
        <v>10000</v>
      </c>
      <c r="G106" s="19">
        <f t="shared" si="10"/>
        <v>0</v>
      </c>
    </row>
    <row r="107" spans="1:7" ht="18" customHeight="1">
      <c r="A107" s="13"/>
      <c r="B107" s="14"/>
      <c r="C107" s="107" t="s">
        <v>216</v>
      </c>
      <c r="D107" s="16">
        <v>110000</v>
      </c>
      <c r="E107" s="16">
        <v>110000</v>
      </c>
      <c r="F107" s="7">
        <f t="shared" si="7"/>
        <v>0</v>
      </c>
      <c r="G107" s="19">
        <f t="shared" si="10"/>
        <v>100</v>
      </c>
    </row>
    <row r="108" spans="1:7" ht="18.75">
      <c r="A108" s="13"/>
      <c r="B108" s="14"/>
      <c r="C108" s="107" t="s">
        <v>194</v>
      </c>
      <c r="D108" s="16">
        <v>30000</v>
      </c>
      <c r="E108" s="16">
        <v>30000</v>
      </c>
      <c r="F108" s="7">
        <f t="shared" si="7"/>
        <v>0</v>
      </c>
      <c r="G108" s="19">
        <f t="shared" si="10"/>
        <v>100</v>
      </c>
    </row>
    <row r="109" spans="1:7" ht="18.75">
      <c r="A109" s="21" t="s">
        <v>31</v>
      </c>
      <c r="B109" s="22"/>
      <c r="C109" s="25"/>
      <c r="D109" s="24">
        <f>SUM(D110)</f>
        <v>2512150</v>
      </c>
      <c r="E109" s="24">
        <f>SUM(E110)</f>
        <v>2510684.95</v>
      </c>
      <c r="F109" s="11">
        <f>SUM(D109-E109)</f>
        <v>1465.0499999998137</v>
      </c>
      <c r="G109" s="26">
        <f t="shared" si="10"/>
        <v>99.94168142825868</v>
      </c>
    </row>
    <row r="110" spans="1:7" ht="18.75">
      <c r="A110" s="13"/>
      <c r="B110" s="14" t="s">
        <v>123</v>
      </c>
      <c r="C110" s="15"/>
      <c r="D110" s="16">
        <f>SUM(D111:D112)</f>
        <v>2512150</v>
      </c>
      <c r="E110" s="16">
        <f>SUM(E111:E112)</f>
        <v>2510684.95</v>
      </c>
      <c r="F110" s="16">
        <f>SUM(F111:F112)</f>
        <v>1465.0500000000466</v>
      </c>
      <c r="G110" s="19">
        <f t="shared" si="10"/>
        <v>99.94168142825868</v>
      </c>
    </row>
    <row r="111" spans="1:7" ht="18.75">
      <c r="A111" s="13"/>
      <c r="B111" s="14"/>
      <c r="C111" s="15" t="s">
        <v>157</v>
      </c>
      <c r="D111" s="16">
        <v>1456000</v>
      </c>
      <c r="E111" s="16">
        <v>1456000</v>
      </c>
      <c r="F111" s="7">
        <f>SUM(D111-E111)</f>
        <v>0</v>
      </c>
      <c r="G111" s="19">
        <f t="shared" si="10"/>
        <v>100</v>
      </c>
    </row>
    <row r="112" spans="1:7" ht="18.75">
      <c r="A112" s="13"/>
      <c r="B112" s="14"/>
      <c r="C112" s="15" t="s">
        <v>158</v>
      </c>
      <c r="D112" s="16">
        <v>1056150</v>
      </c>
      <c r="E112" s="16">
        <v>1054684.95</v>
      </c>
      <c r="F112" s="7">
        <f>SUM(D112-E112)</f>
        <v>1465.0500000000466</v>
      </c>
      <c r="G112" s="19">
        <f t="shared" si="10"/>
        <v>99.86128390853573</v>
      </c>
    </row>
    <row r="113" spans="1:7" ht="18.75">
      <c r="A113" s="13"/>
      <c r="B113" s="14"/>
      <c r="C113" s="15"/>
      <c r="D113" s="16"/>
      <c r="E113" s="16"/>
      <c r="F113" s="7"/>
      <c r="G113" s="19"/>
    </row>
    <row r="114" spans="1:7" ht="18.75">
      <c r="A114" s="13"/>
      <c r="B114" s="14"/>
      <c r="C114" s="15"/>
      <c r="D114" s="16"/>
      <c r="E114" s="16"/>
      <c r="F114" s="7"/>
      <c r="G114" s="19"/>
    </row>
    <row r="115" spans="1:7" ht="18.75">
      <c r="A115" s="13"/>
      <c r="B115" s="14"/>
      <c r="C115" s="15"/>
      <c r="D115" s="16"/>
      <c r="E115" s="16"/>
      <c r="F115" s="7"/>
      <c r="G115" s="19"/>
    </row>
    <row r="116" spans="1:7" ht="18.75">
      <c r="A116" s="172" t="s">
        <v>3</v>
      </c>
      <c r="B116" s="173"/>
      <c r="C116" s="174"/>
      <c r="D116" s="11" t="s">
        <v>4</v>
      </c>
      <c r="E116" s="11" t="s">
        <v>5</v>
      </c>
      <c r="F116" s="11" t="s">
        <v>6</v>
      </c>
      <c r="G116" s="17" t="s">
        <v>7</v>
      </c>
    </row>
    <row r="117" spans="1:7" ht="18.75">
      <c r="A117" s="21" t="s">
        <v>32</v>
      </c>
      <c r="B117" s="14"/>
      <c r="C117" s="15"/>
      <c r="D117" s="24">
        <f>D118</f>
        <v>106400</v>
      </c>
      <c r="E117" s="24">
        <f>E118</f>
        <v>40000</v>
      </c>
      <c r="F117" s="11">
        <f>D117-E117</f>
        <v>66400</v>
      </c>
      <c r="G117" s="26">
        <f>E117*100/D117</f>
        <v>37.59398496240601</v>
      </c>
    </row>
    <row r="118" spans="1:7" ht="18.75">
      <c r="A118" s="21" t="s">
        <v>33</v>
      </c>
      <c r="B118" s="22"/>
      <c r="C118" s="25"/>
      <c r="D118" s="24">
        <f>SUM(D119+D124)</f>
        <v>106400</v>
      </c>
      <c r="E118" s="24">
        <f>SUM(E119+E124)</f>
        <v>40000</v>
      </c>
      <c r="F118" s="11">
        <f aca="true" t="shared" si="11" ref="F118:F125">SUM(D118-E118)</f>
        <v>66400</v>
      </c>
      <c r="G118" s="26">
        <f aca="true" t="shared" si="12" ref="G118:G125">SUM(E118*100/D118)</f>
        <v>37.59398496240601</v>
      </c>
    </row>
    <row r="119" spans="1:7" ht="18.75">
      <c r="A119" s="21" t="s">
        <v>34</v>
      </c>
      <c r="B119" s="25"/>
      <c r="C119" s="25"/>
      <c r="D119" s="24">
        <f>SUM(D120+D122)</f>
        <v>46400</v>
      </c>
      <c r="E119" s="24">
        <f>SUM(E120+E122)</f>
        <v>40000</v>
      </c>
      <c r="F119" s="11" t="s">
        <v>92</v>
      </c>
      <c r="G119" s="26">
        <f t="shared" si="12"/>
        <v>86.20689655172414</v>
      </c>
    </row>
    <row r="120" spans="1:7" ht="18.75">
      <c r="A120" s="136"/>
      <c r="B120" s="138" t="s">
        <v>124</v>
      </c>
      <c r="C120" s="139"/>
      <c r="D120" s="24">
        <f>SUM(D121:D121)</f>
        <v>40000</v>
      </c>
      <c r="E120" s="24">
        <f>SUM(E121:E121)</f>
        <v>40000</v>
      </c>
      <c r="F120" s="11">
        <f t="shared" si="11"/>
        <v>0</v>
      </c>
      <c r="G120" s="26">
        <f t="shared" si="12"/>
        <v>100</v>
      </c>
    </row>
    <row r="121" spans="1:7" ht="18.75">
      <c r="A121" s="13"/>
      <c r="B121" s="14"/>
      <c r="C121" s="15" t="s">
        <v>160</v>
      </c>
      <c r="D121" s="16">
        <v>40000</v>
      </c>
      <c r="E121" s="16">
        <v>40000</v>
      </c>
      <c r="F121" s="7">
        <f t="shared" si="11"/>
        <v>0</v>
      </c>
      <c r="G121" s="19">
        <f t="shared" si="12"/>
        <v>100</v>
      </c>
    </row>
    <row r="122" spans="1:7" ht="18.75">
      <c r="A122" s="136"/>
      <c r="B122" s="138" t="s">
        <v>102</v>
      </c>
      <c r="C122" s="139"/>
      <c r="D122" s="24">
        <f>SUM(D123:D123)</f>
        <v>6400</v>
      </c>
      <c r="E122" s="24">
        <f>SUM(E123:E123)</f>
        <v>0</v>
      </c>
      <c r="F122" s="24">
        <f>SUM(F123:F123)</f>
        <v>6400</v>
      </c>
      <c r="G122" s="26">
        <f>SUM(E122*100/D122)</f>
        <v>0</v>
      </c>
    </row>
    <row r="123" spans="1:7" ht="18.75">
      <c r="A123" s="13"/>
      <c r="B123" s="14"/>
      <c r="C123" s="15" t="s">
        <v>195</v>
      </c>
      <c r="D123" s="16">
        <v>6400</v>
      </c>
      <c r="E123" s="16">
        <v>0</v>
      </c>
      <c r="F123" s="7">
        <f>SUM(D123-E123)</f>
        <v>6400</v>
      </c>
      <c r="G123" s="19">
        <f>SUM(E123*100/D123)</f>
        <v>0</v>
      </c>
    </row>
    <row r="124" spans="1:7" ht="18.75">
      <c r="A124" s="123" t="s">
        <v>41</v>
      </c>
      <c r="B124" s="4"/>
      <c r="C124" s="5"/>
      <c r="D124" s="24">
        <f>SUM(D125:D125)</f>
        <v>60000</v>
      </c>
      <c r="E124" s="24">
        <f>SUM(E125:E125)</f>
        <v>0</v>
      </c>
      <c r="F124" s="11">
        <f>SUM(D124-E124)</f>
        <v>60000</v>
      </c>
      <c r="G124" s="26">
        <f>SUM(E124*100/D124)</f>
        <v>0</v>
      </c>
    </row>
    <row r="125" spans="1:7" ht="18.75">
      <c r="A125" s="21"/>
      <c r="B125" s="22" t="s">
        <v>196</v>
      </c>
      <c r="C125" s="25"/>
      <c r="D125" s="24">
        <v>60000</v>
      </c>
      <c r="E125" s="24"/>
      <c r="F125" s="11">
        <f t="shared" si="11"/>
        <v>60000</v>
      </c>
      <c r="G125" s="26">
        <f t="shared" si="12"/>
        <v>0</v>
      </c>
    </row>
    <row r="126" spans="1:7" ht="18.75">
      <c r="A126" s="65"/>
      <c r="B126" s="65"/>
      <c r="C126" s="65"/>
      <c r="D126" s="67"/>
      <c r="E126" s="67"/>
      <c r="F126" s="64"/>
      <c r="G126" s="66"/>
    </row>
    <row r="127" spans="1:7" ht="18.75">
      <c r="A127" s="65"/>
      <c r="B127" s="65"/>
      <c r="C127" s="65"/>
      <c r="D127" s="67"/>
      <c r="E127" s="67"/>
      <c r="F127" s="64"/>
      <c r="G127" s="66"/>
    </row>
    <row r="128" spans="1:7" ht="18.75">
      <c r="A128" s="65"/>
      <c r="B128" s="65"/>
      <c r="C128" s="65"/>
      <c r="D128" s="67"/>
      <c r="E128" s="67"/>
      <c r="F128" s="64"/>
      <c r="G128" s="66"/>
    </row>
    <row r="129" spans="1:7" ht="18.75">
      <c r="A129" s="65"/>
      <c r="B129" s="65"/>
      <c r="C129" s="65"/>
      <c r="D129" s="67"/>
      <c r="E129" s="67"/>
      <c r="F129" s="64"/>
      <c r="G129" s="66"/>
    </row>
    <row r="130" spans="1:7" ht="21.75" customHeight="1">
      <c r="A130" s="65"/>
      <c r="B130" s="65"/>
      <c r="C130" s="65"/>
      <c r="D130" s="67"/>
      <c r="E130" s="67"/>
      <c r="F130" s="64"/>
      <c r="G130" s="66"/>
    </row>
    <row r="131" spans="1:7" ht="18.75">
      <c r="A131" s="65"/>
      <c r="B131" s="65"/>
      <c r="C131" s="65"/>
      <c r="D131" s="67"/>
      <c r="E131" s="67"/>
      <c r="F131" s="64"/>
      <c r="G131" s="66"/>
    </row>
    <row r="132" spans="1:7" ht="18.75">
      <c r="A132" s="4"/>
      <c r="B132" s="4"/>
      <c r="C132" s="4"/>
      <c r="D132" s="20"/>
      <c r="E132" s="20"/>
      <c r="F132" s="32"/>
      <c r="G132" s="62"/>
    </row>
    <row r="133" spans="2:3" ht="18.75">
      <c r="B133" s="77" t="s">
        <v>218</v>
      </c>
      <c r="C133" s="2"/>
    </row>
    <row r="134" spans="1:7" ht="18.75">
      <c r="A134" s="114"/>
      <c r="B134" s="127" t="s">
        <v>4</v>
      </c>
      <c r="C134" s="127"/>
      <c r="D134" s="128" t="s">
        <v>4</v>
      </c>
      <c r="E134" s="11" t="s">
        <v>5</v>
      </c>
      <c r="F134" s="11" t="s">
        <v>6</v>
      </c>
      <c r="G134" s="17" t="s">
        <v>7</v>
      </c>
    </row>
    <row r="135" spans="3:7" ht="18.75">
      <c r="C135" s="31" t="s">
        <v>47</v>
      </c>
      <c r="D135" s="112">
        <f>SUM(D7)</f>
        <v>10295332</v>
      </c>
      <c r="E135" s="112">
        <f aca="true" t="shared" si="13" ref="D135:G136">SUM(E7)</f>
        <v>8614628.68</v>
      </c>
      <c r="F135" s="112">
        <f>SUM(F7)</f>
        <v>1680703.3200000003</v>
      </c>
      <c r="G135" s="113">
        <f t="shared" si="13"/>
        <v>83.67509352782406</v>
      </c>
    </row>
    <row r="136" spans="3:7" ht="18.75">
      <c r="C136" s="31" t="s">
        <v>48</v>
      </c>
      <c r="D136" s="24">
        <f t="shared" si="13"/>
        <v>10188932</v>
      </c>
      <c r="E136" s="24">
        <f t="shared" si="13"/>
        <v>8574628.68</v>
      </c>
      <c r="F136" s="24">
        <f>SUM(F8)</f>
        <v>1614303.3200000003</v>
      </c>
      <c r="G136" s="26">
        <f t="shared" si="13"/>
        <v>84.15630490025843</v>
      </c>
    </row>
    <row r="137" spans="3:7" ht="18.75">
      <c r="C137" s="31" t="s">
        <v>49</v>
      </c>
      <c r="D137" s="24">
        <f>D118</f>
        <v>106400</v>
      </c>
      <c r="E137" s="24">
        <f>SUM(ปลัด!E119)</f>
        <v>40000</v>
      </c>
      <c r="F137" s="24">
        <f>SUM(D137-E137)</f>
        <v>66400</v>
      </c>
      <c r="G137" s="26">
        <f>SUM(G119)</f>
        <v>86.20689655172414</v>
      </c>
    </row>
    <row r="140" spans="1:7" ht="18.75">
      <c r="A140" s="4"/>
      <c r="B140" s="4"/>
      <c r="C140" s="4"/>
      <c r="D140" s="20"/>
      <c r="E140" s="20"/>
      <c r="F140" s="32"/>
      <c r="G140" s="62"/>
    </row>
    <row r="147" spans="1:7" ht="18.75">
      <c r="A147" s="4"/>
      <c r="B147" s="4"/>
      <c r="C147" s="4"/>
      <c r="D147" s="20"/>
      <c r="E147" s="20"/>
      <c r="F147" s="32"/>
      <c r="G147" s="62"/>
    </row>
    <row r="148" spans="1:7" ht="18.75">
      <c r="A148" s="4"/>
      <c r="B148" s="4"/>
      <c r="C148" s="4"/>
      <c r="D148" s="20"/>
      <c r="E148" s="20"/>
      <c r="F148" s="32"/>
      <c r="G148" s="62"/>
    </row>
    <row r="149" spans="1:7" ht="18.75">
      <c r="A149" s="86"/>
      <c r="B149" s="86"/>
      <c r="C149" s="86"/>
      <c r="D149" s="86"/>
      <c r="E149" s="86"/>
      <c r="F149" s="86"/>
      <c r="G149" s="86"/>
    </row>
    <row r="150" spans="1:7" ht="18.75">
      <c r="A150" s="86"/>
      <c r="B150" s="86"/>
      <c r="C150" s="86"/>
      <c r="D150" s="86"/>
      <c r="E150" s="86"/>
      <c r="F150" s="86"/>
      <c r="G150" s="86"/>
    </row>
    <row r="151" spans="1:7" ht="18.75">
      <c r="A151" s="86"/>
      <c r="B151" s="86"/>
      <c r="C151" s="86"/>
      <c r="D151" s="86"/>
      <c r="E151" s="86"/>
      <c r="F151" s="86"/>
      <c r="G151" s="86"/>
    </row>
    <row r="152" spans="1:7" ht="18.75">
      <c r="A152" s="85"/>
      <c r="B152" s="85"/>
      <c r="C152" s="85"/>
      <c r="D152" s="85"/>
      <c r="E152" s="85"/>
      <c r="F152" s="85"/>
      <c r="G152" s="85"/>
    </row>
    <row r="153" spans="1:7" ht="18.75">
      <c r="A153" s="85"/>
      <c r="B153" s="85"/>
      <c r="C153" s="85"/>
      <c r="D153" s="64"/>
      <c r="E153" s="64"/>
      <c r="F153" s="64"/>
      <c r="G153" s="63"/>
    </row>
    <row r="154" spans="1:7" ht="18.75">
      <c r="A154" s="65"/>
      <c r="B154" s="65"/>
      <c r="C154" s="65"/>
      <c r="D154" s="64"/>
      <c r="E154" s="64"/>
      <c r="F154" s="64"/>
      <c r="G154" s="66"/>
    </row>
    <row r="155" spans="1:7" ht="18.75">
      <c r="A155" s="65"/>
      <c r="B155" s="65"/>
      <c r="C155" s="65"/>
      <c r="D155" s="67"/>
      <c r="E155" s="67"/>
      <c r="F155" s="64"/>
      <c r="G155" s="66"/>
    </row>
    <row r="156" spans="1:7" ht="18.75">
      <c r="A156" s="65"/>
      <c r="B156" s="65"/>
      <c r="C156" s="65"/>
      <c r="D156" s="67"/>
      <c r="E156" s="67"/>
      <c r="F156" s="64"/>
      <c r="G156" s="66"/>
    </row>
    <row r="157" spans="1:7" ht="18.75">
      <c r="A157" s="4"/>
      <c r="B157" s="4"/>
      <c r="C157" s="4"/>
      <c r="D157" s="20"/>
      <c r="E157" s="20"/>
      <c r="F157" s="32"/>
      <c r="G157" s="62"/>
    </row>
    <row r="158" spans="1:7" ht="18.75">
      <c r="A158" s="4"/>
      <c r="B158" s="4"/>
      <c r="C158" s="4"/>
      <c r="D158" s="20"/>
      <c r="E158" s="20"/>
      <c r="F158" s="32"/>
      <c r="G158" s="62"/>
    </row>
    <row r="159" spans="1:7" ht="18.75">
      <c r="A159" s="4"/>
      <c r="B159" s="4"/>
      <c r="C159" s="4"/>
      <c r="D159" s="20"/>
      <c r="E159" s="20"/>
      <c r="F159" s="32"/>
      <c r="G159" s="62"/>
    </row>
    <row r="160" spans="1:7" ht="18.75">
      <c r="A160" s="4"/>
      <c r="B160" s="4"/>
      <c r="C160" s="4"/>
      <c r="D160" s="20"/>
      <c r="E160" s="20"/>
      <c r="F160" s="32"/>
      <c r="G160" s="62"/>
    </row>
    <row r="161" spans="1:7" ht="18.75">
      <c r="A161" s="4"/>
      <c r="B161" s="4"/>
      <c r="C161" s="4"/>
      <c r="D161" s="20"/>
      <c r="E161" s="20"/>
      <c r="F161" s="32"/>
      <c r="G161" s="62"/>
    </row>
    <row r="162" spans="1:7" ht="18.75">
      <c r="A162" s="65"/>
      <c r="B162" s="65"/>
      <c r="C162" s="65"/>
      <c r="D162" s="67"/>
      <c r="E162" s="67"/>
      <c r="F162" s="64"/>
      <c r="G162" s="66"/>
    </row>
    <row r="163" spans="1:7" ht="18.75">
      <c r="A163" s="4"/>
      <c r="B163" s="4"/>
      <c r="C163" s="4"/>
      <c r="D163" s="20"/>
      <c r="E163" s="20"/>
      <c r="F163" s="64"/>
      <c r="G163" s="62"/>
    </row>
    <row r="164" spans="1:7" ht="18.75">
      <c r="A164" s="4"/>
      <c r="B164" s="4"/>
      <c r="C164" s="4"/>
      <c r="D164" s="20"/>
      <c r="E164" s="20"/>
      <c r="F164" s="64"/>
      <c r="G164" s="62"/>
    </row>
    <row r="165" spans="1:7" ht="18.75">
      <c r="A165" s="4"/>
      <c r="B165" s="4"/>
      <c r="C165" s="4"/>
      <c r="D165" s="20"/>
      <c r="E165" s="20"/>
      <c r="F165" s="64"/>
      <c r="G165" s="62"/>
    </row>
    <row r="166" spans="1:7" ht="18.75">
      <c r="A166" s="65"/>
      <c r="B166" s="65"/>
      <c r="C166" s="65"/>
      <c r="D166" s="67"/>
      <c r="E166" s="67"/>
      <c r="F166" s="64"/>
      <c r="G166" s="66"/>
    </row>
    <row r="167" spans="1:7" ht="18.75">
      <c r="A167" s="4"/>
      <c r="B167" s="4"/>
      <c r="C167" s="4"/>
      <c r="D167" s="20"/>
      <c r="E167" s="20"/>
      <c r="F167" s="32"/>
      <c r="G167" s="62"/>
    </row>
    <row r="168" spans="1:7" ht="18.75">
      <c r="A168" s="4"/>
      <c r="B168" s="4"/>
      <c r="C168" s="4"/>
      <c r="D168" s="20"/>
      <c r="E168" s="20"/>
      <c r="F168" s="32"/>
      <c r="G168" s="62"/>
    </row>
    <row r="169" spans="1:7" ht="18.75">
      <c r="A169" s="4"/>
      <c r="B169" s="4"/>
      <c r="C169" s="4"/>
      <c r="D169" s="20"/>
      <c r="E169" s="20"/>
      <c r="F169" s="32"/>
      <c r="G169" s="62"/>
    </row>
    <row r="170" spans="1:7" ht="18.75">
      <c r="A170" s="4"/>
      <c r="B170" s="4"/>
      <c r="C170" s="4"/>
      <c r="D170" s="20"/>
      <c r="E170" s="20"/>
      <c r="F170" s="32"/>
      <c r="G170" s="62"/>
    </row>
    <row r="171" spans="1:7" ht="18.75">
      <c r="A171" s="4"/>
      <c r="B171" s="4"/>
      <c r="C171" s="4"/>
      <c r="D171" s="20"/>
      <c r="E171" s="20"/>
      <c r="F171" s="32"/>
      <c r="G171" s="62"/>
    </row>
    <row r="172" spans="1:7" ht="18.75">
      <c r="A172" s="4"/>
      <c r="B172" s="4"/>
      <c r="C172" s="4"/>
      <c r="D172" s="20"/>
      <c r="E172" s="20"/>
      <c r="F172" s="32"/>
      <c r="G172" s="62"/>
    </row>
    <row r="173" spans="1:7" ht="18.75">
      <c r="A173" s="4"/>
      <c r="B173" s="4"/>
      <c r="C173" s="4"/>
      <c r="D173" s="20"/>
      <c r="E173" s="20"/>
      <c r="F173" s="32"/>
      <c r="G173" s="62"/>
    </row>
    <row r="174" spans="1:7" ht="18.75">
      <c r="A174" s="4"/>
      <c r="B174" s="4"/>
      <c r="C174" s="4"/>
      <c r="D174" s="20"/>
      <c r="E174" s="20"/>
      <c r="F174" s="32"/>
      <c r="G174" s="62"/>
    </row>
    <row r="175" spans="1:7" ht="18.75">
      <c r="A175" s="4"/>
      <c r="B175" s="4"/>
      <c r="C175" s="4"/>
      <c r="D175" s="20"/>
      <c r="E175" s="20"/>
      <c r="F175" s="32"/>
      <c r="G175" s="62"/>
    </row>
    <row r="176" spans="1:7" ht="18.75">
      <c r="A176" s="4"/>
      <c r="B176" s="4"/>
      <c r="C176" s="4"/>
      <c r="D176" s="20"/>
      <c r="E176" s="20"/>
      <c r="F176" s="32"/>
      <c r="G176" s="62"/>
    </row>
    <row r="177" spans="1:7" ht="18.75">
      <c r="A177" s="4"/>
      <c r="B177" s="4"/>
      <c r="C177" s="4"/>
      <c r="D177" s="20"/>
      <c r="E177" s="20"/>
      <c r="F177" s="32"/>
      <c r="G177" s="62"/>
    </row>
    <row r="178" spans="1:7" ht="18.75">
      <c r="A178" s="4"/>
      <c r="B178" s="4"/>
      <c r="C178" s="4"/>
      <c r="D178" s="20"/>
      <c r="E178" s="20"/>
      <c r="F178" s="32"/>
      <c r="G178" s="62"/>
    </row>
    <row r="179" spans="1:7" ht="18.75">
      <c r="A179" s="4"/>
      <c r="B179" s="4"/>
      <c r="C179" s="4"/>
      <c r="D179" s="20"/>
      <c r="E179" s="20"/>
      <c r="F179" s="32"/>
      <c r="G179" s="62"/>
    </row>
    <row r="180" spans="1:7" ht="18.75">
      <c r="A180" s="4"/>
      <c r="B180" s="4"/>
      <c r="C180" s="4"/>
      <c r="D180" s="20"/>
      <c r="E180" s="20"/>
      <c r="F180" s="32"/>
      <c r="G180" s="62"/>
    </row>
    <row r="181" spans="1:7" ht="18.75">
      <c r="A181" s="4"/>
      <c r="B181" s="4"/>
      <c r="C181" s="4"/>
      <c r="D181" s="20"/>
      <c r="E181" s="20"/>
      <c r="F181" s="32"/>
      <c r="G181" s="62"/>
    </row>
    <row r="182" spans="1:7" ht="18.75">
      <c r="A182" s="4"/>
      <c r="B182" s="4"/>
      <c r="C182" s="4"/>
      <c r="D182" s="20"/>
      <c r="E182" s="20"/>
      <c r="F182" s="32"/>
      <c r="G182" s="62"/>
    </row>
    <row r="183" spans="1:7" ht="18.75">
      <c r="A183" s="4"/>
      <c r="B183" s="4"/>
      <c r="C183" s="4"/>
      <c r="D183" s="20"/>
      <c r="E183" s="20"/>
      <c r="F183" s="32"/>
      <c r="G183" s="62"/>
    </row>
    <row r="184" spans="1:7" ht="18.75">
      <c r="A184" s="4"/>
      <c r="B184" s="4"/>
      <c r="C184" s="4"/>
      <c r="D184" s="20"/>
      <c r="E184" s="20"/>
      <c r="F184" s="32"/>
      <c r="G184" s="62"/>
    </row>
    <row r="185" spans="1:7" ht="18.75">
      <c r="A185" s="4"/>
      <c r="B185" s="4"/>
      <c r="C185" s="4"/>
      <c r="D185" s="20"/>
      <c r="E185" s="20"/>
      <c r="F185" s="32"/>
      <c r="G185" s="62"/>
    </row>
    <row r="186" spans="1:7" ht="18.75">
      <c r="A186" s="4"/>
      <c r="B186" s="4"/>
      <c r="C186" s="4"/>
      <c r="D186" s="20"/>
      <c r="E186" s="20"/>
      <c r="F186" s="32"/>
      <c r="G186" s="62"/>
    </row>
    <row r="187" spans="1:7" ht="18.75">
      <c r="A187" s="4"/>
      <c r="B187" s="4"/>
      <c r="C187" s="4"/>
      <c r="D187" s="20"/>
      <c r="E187" s="20"/>
      <c r="F187" s="32"/>
      <c r="G187" s="62"/>
    </row>
    <row r="188" spans="1:7" ht="18.75">
      <c r="A188" s="4"/>
      <c r="B188" s="4"/>
      <c r="C188" s="4"/>
      <c r="D188" s="20"/>
      <c r="E188" s="20"/>
      <c r="F188" s="32"/>
      <c r="G188" s="62"/>
    </row>
    <row r="189" spans="1:7" ht="18.75">
      <c r="A189" s="4"/>
      <c r="B189" s="4"/>
      <c r="C189" s="4"/>
      <c r="D189" s="20"/>
      <c r="E189" s="20"/>
      <c r="F189" s="32"/>
      <c r="G189" s="62"/>
    </row>
    <row r="190" spans="1:7" ht="18.75">
      <c r="A190" s="4"/>
      <c r="B190" s="4"/>
      <c r="C190" s="4"/>
      <c r="D190" s="20"/>
      <c r="E190" s="20"/>
      <c r="F190" s="32"/>
      <c r="G190" s="62"/>
    </row>
    <row r="191" spans="1:7" ht="18.75">
      <c r="A191" s="4"/>
      <c r="B191" s="4"/>
      <c r="C191" s="4"/>
      <c r="D191" s="20"/>
      <c r="E191" s="20"/>
      <c r="F191" s="32"/>
      <c r="G191" s="62"/>
    </row>
    <row r="192" spans="1:7" ht="18.75">
      <c r="A192" s="4"/>
      <c r="B192" s="4"/>
      <c r="C192" s="4"/>
      <c r="D192" s="20"/>
      <c r="E192" s="20"/>
      <c r="F192" s="32"/>
      <c r="G192" s="62"/>
    </row>
    <row r="193" spans="1:7" ht="18.75">
      <c r="A193" s="4"/>
      <c r="B193" s="4"/>
      <c r="C193" s="4"/>
      <c r="D193" s="20"/>
      <c r="E193" s="20"/>
      <c r="F193" s="32"/>
      <c r="G193" s="62"/>
    </row>
    <row r="194" spans="1:7" ht="18.75">
      <c r="A194" s="85"/>
      <c r="B194" s="85"/>
      <c r="C194" s="85"/>
      <c r="D194" s="64"/>
      <c r="E194" s="64"/>
      <c r="F194" s="64"/>
      <c r="G194" s="84"/>
    </row>
    <row r="195" spans="1:7" ht="18.75">
      <c r="A195" s="4"/>
      <c r="B195" s="4"/>
      <c r="C195" s="4"/>
      <c r="D195" s="20"/>
      <c r="E195" s="20"/>
      <c r="F195" s="32"/>
      <c r="G195" s="62"/>
    </row>
    <row r="196" spans="1:7" ht="18.75">
      <c r="A196" s="4"/>
      <c r="B196" s="4"/>
      <c r="C196" s="4"/>
      <c r="D196" s="20"/>
      <c r="E196" s="20"/>
      <c r="F196" s="32"/>
      <c r="G196" s="62"/>
    </row>
    <row r="197" spans="1:7" ht="18.75">
      <c r="A197" s="4"/>
      <c r="B197" s="4"/>
      <c r="C197" s="4"/>
      <c r="D197" s="20"/>
      <c r="E197" s="20"/>
      <c r="F197" s="32"/>
      <c r="G197" s="62"/>
    </row>
    <row r="198" spans="1:7" ht="18.75">
      <c r="A198" s="4"/>
      <c r="B198" s="4"/>
      <c r="C198" s="4"/>
      <c r="D198" s="20"/>
      <c r="E198" s="20"/>
      <c r="F198" s="32"/>
      <c r="G198" s="62"/>
    </row>
    <row r="199" spans="1:7" ht="18.75">
      <c r="A199" s="4"/>
      <c r="B199" s="4"/>
      <c r="C199" s="4"/>
      <c r="D199" s="20"/>
      <c r="E199" s="20"/>
      <c r="F199" s="32"/>
      <c r="G199" s="62"/>
    </row>
    <row r="200" spans="1:7" ht="18.75">
      <c r="A200" s="4"/>
      <c r="B200" s="4"/>
      <c r="C200" s="4"/>
      <c r="D200" s="20"/>
      <c r="E200" s="20"/>
      <c r="F200" s="32"/>
      <c r="G200" s="62"/>
    </row>
    <row r="201" spans="1:7" ht="18.75">
      <c r="A201" s="4"/>
      <c r="B201" s="4"/>
      <c r="C201" s="4"/>
      <c r="D201" s="20"/>
      <c r="E201" s="20"/>
      <c r="F201" s="32"/>
      <c r="G201" s="62"/>
    </row>
    <row r="202" spans="1:7" ht="18.75">
      <c r="A202" s="4"/>
      <c r="B202" s="4"/>
      <c r="C202" s="4"/>
      <c r="D202" s="20"/>
      <c r="E202" s="20"/>
      <c r="F202" s="32"/>
      <c r="G202" s="62"/>
    </row>
    <row r="203" spans="1:7" ht="18.75">
      <c r="A203" s="4"/>
      <c r="B203" s="4"/>
      <c r="C203" s="4"/>
      <c r="D203" s="20"/>
      <c r="E203" s="20"/>
      <c r="F203" s="32"/>
      <c r="G203" s="62"/>
    </row>
    <row r="204" spans="1:7" ht="18.75">
      <c r="A204" s="4"/>
      <c r="B204" s="4"/>
      <c r="C204" s="4"/>
      <c r="D204" s="20"/>
      <c r="E204" s="20"/>
      <c r="F204" s="32"/>
      <c r="G204" s="62"/>
    </row>
    <row r="205" spans="1:7" ht="18.75">
      <c r="A205" s="4"/>
      <c r="B205" s="4"/>
      <c r="C205" s="4"/>
      <c r="D205" s="20"/>
      <c r="E205" s="20"/>
      <c r="F205" s="32"/>
      <c r="G205" s="62"/>
    </row>
    <row r="206" spans="1:7" ht="18.75">
      <c r="A206" s="4"/>
      <c r="B206" s="4"/>
      <c r="C206" s="4"/>
      <c r="D206" s="20"/>
      <c r="E206" s="20"/>
      <c r="F206" s="32"/>
      <c r="G206" s="62"/>
    </row>
    <row r="207" spans="1:7" ht="18.75">
      <c r="A207" s="4"/>
      <c r="B207" s="4"/>
      <c r="C207" s="4"/>
      <c r="D207" s="20"/>
      <c r="E207" s="20"/>
      <c r="F207" s="32"/>
      <c r="G207" s="62"/>
    </row>
    <row r="208" spans="1:7" ht="18.75">
      <c r="A208" s="4"/>
      <c r="B208" s="4"/>
      <c r="C208" s="4"/>
      <c r="D208" s="20"/>
      <c r="E208" s="20"/>
      <c r="F208" s="32"/>
      <c r="G208" s="62"/>
    </row>
    <row r="209" spans="1:7" ht="18.75">
      <c r="A209" s="4"/>
      <c r="B209" s="4"/>
      <c r="C209" s="4"/>
      <c r="D209" s="20"/>
      <c r="E209" s="20"/>
      <c r="F209" s="32"/>
      <c r="G209" s="62"/>
    </row>
    <row r="210" spans="1:7" ht="18.75">
      <c r="A210" s="4"/>
      <c r="B210" s="4"/>
      <c r="C210" s="4"/>
      <c r="D210" s="20"/>
      <c r="E210" s="20"/>
      <c r="F210" s="32"/>
      <c r="G210" s="62"/>
    </row>
    <row r="211" spans="1:7" ht="18.75">
      <c r="A211" s="4"/>
      <c r="B211" s="4"/>
      <c r="C211" s="4"/>
      <c r="D211" s="20"/>
      <c r="E211" s="20"/>
      <c r="F211" s="32"/>
      <c r="G211" s="62"/>
    </row>
    <row r="212" spans="1:7" ht="18.75">
      <c r="A212" s="4"/>
      <c r="B212" s="4"/>
      <c r="C212" s="4"/>
      <c r="D212" s="20"/>
      <c r="E212" s="20"/>
      <c r="F212" s="32"/>
      <c r="G212" s="62"/>
    </row>
    <row r="213" spans="1:7" ht="18.75">
      <c r="A213" s="4"/>
      <c r="B213" s="4"/>
      <c r="C213" s="4"/>
      <c r="D213" s="20"/>
      <c r="E213" s="20"/>
      <c r="F213" s="32"/>
      <c r="G213" s="62"/>
    </row>
    <row r="214" spans="1:7" ht="18.75">
      <c r="A214" s="4"/>
      <c r="B214" s="4"/>
      <c r="C214" s="4"/>
      <c r="D214" s="20"/>
      <c r="E214" s="20"/>
      <c r="F214" s="32"/>
      <c r="G214" s="62"/>
    </row>
    <row r="215" spans="1:7" ht="18.75">
      <c r="A215" s="4"/>
      <c r="B215" s="4"/>
      <c r="C215" s="4"/>
      <c r="D215" s="20"/>
      <c r="E215" s="20"/>
      <c r="F215" s="32"/>
      <c r="G215" s="62"/>
    </row>
    <row r="216" spans="1:7" ht="18.75">
      <c r="A216" s="65"/>
      <c r="B216" s="65"/>
      <c r="C216" s="65"/>
      <c r="D216" s="67"/>
      <c r="E216" s="67"/>
      <c r="F216" s="64"/>
      <c r="G216" s="66"/>
    </row>
    <row r="217" spans="1:7" ht="18.75">
      <c r="A217" s="4"/>
      <c r="B217" s="4"/>
      <c r="C217" s="4"/>
      <c r="D217" s="20"/>
      <c r="E217" s="20"/>
      <c r="F217" s="32"/>
      <c r="G217" s="62"/>
    </row>
    <row r="218" spans="1:7" ht="18.75">
      <c r="A218" s="4"/>
      <c r="B218" s="4"/>
      <c r="C218" s="4"/>
      <c r="D218" s="20"/>
      <c r="E218" s="20"/>
      <c r="F218" s="32"/>
      <c r="G218" s="62"/>
    </row>
    <row r="219" spans="1:7" ht="18.75">
      <c r="A219" s="4"/>
      <c r="B219" s="4"/>
      <c r="C219" s="4"/>
      <c r="D219" s="20"/>
      <c r="E219" s="20"/>
      <c r="F219" s="32"/>
      <c r="G219" s="62"/>
    </row>
    <row r="220" spans="1:7" ht="18.75">
      <c r="A220" s="65"/>
      <c r="B220" s="65"/>
      <c r="C220" s="65"/>
      <c r="D220" s="67"/>
      <c r="E220" s="67"/>
      <c r="F220" s="64"/>
      <c r="G220" s="66"/>
    </row>
    <row r="221" spans="1:7" ht="18.75">
      <c r="A221" s="4"/>
      <c r="B221" s="4"/>
      <c r="C221" s="4"/>
      <c r="D221" s="20"/>
      <c r="E221" s="20"/>
      <c r="F221" s="32"/>
      <c r="G221" s="62"/>
    </row>
    <row r="222" spans="1:7" ht="18.75">
      <c r="A222" s="4"/>
      <c r="B222" s="4"/>
      <c r="C222" s="4"/>
      <c r="D222" s="20"/>
      <c r="E222" s="20"/>
      <c r="F222" s="32"/>
      <c r="G222" s="62"/>
    </row>
    <row r="223" spans="1:7" ht="18.75">
      <c r="A223" s="4"/>
      <c r="B223" s="4"/>
      <c r="C223" s="4"/>
      <c r="D223" s="20"/>
      <c r="E223" s="20"/>
      <c r="F223" s="32"/>
      <c r="G223" s="62"/>
    </row>
    <row r="224" spans="1:7" ht="18.75">
      <c r="A224" s="4"/>
      <c r="B224" s="4"/>
      <c r="C224" s="4"/>
      <c r="D224" s="20"/>
      <c r="E224" s="20"/>
      <c r="F224" s="32"/>
      <c r="G224" s="62"/>
    </row>
    <row r="225" spans="1:7" ht="18.75">
      <c r="A225" s="4"/>
      <c r="B225" s="4"/>
      <c r="C225" s="4"/>
      <c r="D225" s="20"/>
      <c r="E225" s="20"/>
      <c r="F225" s="32"/>
      <c r="G225" s="62"/>
    </row>
    <row r="226" spans="1:7" ht="18.75">
      <c r="A226" s="4"/>
      <c r="B226" s="4"/>
      <c r="C226" s="4"/>
      <c r="D226" s="20"/>
      <c r="E226" s="20"/>
      <c r="F226" s="32"/>
      <c r="G226" s="62"/>
    </row>
    <row r="227" spans="1:7" ht="18.75">
      <c r="A227" s="4"/>
      <c r="B227" s="4"/>
      <c r="C227" s="4"/>
      <c r="D227" s="20"/>
      <c r="E227" s="20"/>
      <c r="F227" s="32"/>
      <c r="G227" s="62"/>
    </row>
    <row r="228" spans="1:7" ht="18.75">
      <c r="A228" s="4"/>
      <c r="B228" s="4"/>
      <c r="C228" s="4"/>
      <c r="D228" s="20"/>
      <c r="E228" s="20"/>
      <c r="F228" s="32"/>
      <c r="G228" s="62"/>
    </row>
    <row r="229" spans="1:7" ht="18.75">
      <c r="A229" s="4"/>
      <c r="B229" s="4"/>
      <c r="C229" s="4"/>
      <c r="D229" s="20"/>
      <c r="E229" s="20"/>
      <c r="F229" s="32"/>
      <c r="G229" s="62"/>
    </row>
    <row r="230" spans="1:7" ht="18.75">
      <c r="A230" s="65"/>
      <c r="B230" s="65"/>
      <c r="C230" s="65"/>
      <c r="D230" s="67"/>
      <c r="E230" s="67"/>
      <c r="F230" s="64"/>
      <c r="G230" s="66"/>
    </row>
    <row r="231" spans="1:7" ht="18.75">
      <c r="A231" s="4"/>
      <c r="B231" s="4"/>
      <c r="C231" s="4"/>
      <c r="D231" s="20"/>
      <c r="E231" s="20"/>
      <c r="F231" s="32"/>
      <c r="G231" s="62"/>
    </row>
    <row r="232" spans="1:7" ht="18.75">
      <c r="A232" s="4"/>
      <c r="B232" s="4"/>
      <c r="C232" s="4"/>
      <c r="D232" s="20"/>
      <c r="E232" s="20"/>
      <c r="F232" s="32"/>
      <c r="G232" s="62"/>
    </row>
    <row r="233" spans="1:7" ht="18.75">
      <c r="A233" s="4"/>
      <c r="B233" s="4"/>
      <c r="C233" s="4"/>
      <c r="D233" s="20"/>
      <c r="E233" s="20"/>
      <c r="F233" s="32"/>
      <c r="G233" s="62"/>
    </row>
    <row r="234" spans="1:7" ht="18.75">
      <c r="A234" s="4"/>
      <c r="B234" s="4"/>
      <c r="C234" s="4"/>
      <c r="D234" s="20"/>
      <c r="E234" s="20"/>
      <c r="F234" s="32"/>
      <c r="G234" s="62"/>
    </row>
    <row r="235" spans="1:7" ht="18.75">
      <c r="A235" s="4"/>
      <c r="B235" s="4"/>
      <c r="C235" s="4"/>
      <c r="D235" s="20"/>
      <c r="E235" s="20"/>
      <c r="F235" s="32"/>
      <c r="G235" s="62"/>
    </row>
    <row r="236" spans="1:7" ht="18.75">
      <c r="A236" s="4"/>
      <c r="B236" s="4"/>
      <c r="C236" s="4"/>
      <c r="D236" s="20"/>
      <c r="E236" s="20"/>
      <c r="F236" s="32"/>
      <c r="G236" s="62"/>
    </row>
    <row r="237" spans="1:7" ht="18.75">
      <c r="A237" s="4"/>
      <c r="B237" s="4"/>
      <c r="C237" s="4"/>
      <c r="D237" s="20"/>
      <c r="E237" s="20"/>
      <c r="F237" s="32"/>
      <c r="G237" s="62"/>
    </row>
    <row r="238" spans="1:7" ht="18.75">
      <c r="A238" s="85"/>
      <c r="B238" s="85"/>
      <c r="C238" s="85"/>
      <c r="D238" s="64"/>
      <c r="E238" s="64"/>
      <c r="F238" s="64"/>
      <c r="G238" s="84"/>
    </row>
    <row r="239" spans="1:7" ht="18.75">
      <c r="A239" s="65"/>
      <c r="B239" s="65"/>
      <c r="C239" s="65"/>
      <c r="D239" s="67"/>
      <c r="E239" s="67"/>
      <c r="F239" s="64"/>
      <c r="G239" s="66"/>
    </row>
    <row r="240" spans="1:7" ht="18.75">
      <c r="A240" s="65"/>
      <c r="B240" s="65"/>
      <c r="C240" s="65"/>
      <c r="D240" s="67"/>
      <c r="E240" s="67"/>
      <c r="F240" s="64"/>
      <c r="G240" s="66"/>
    </row>
    <row r="241" spans="1:7" ht="18.75">
      <c r="A241" s="4"/>
      <c r="B241" s="4"/>
      <c r="C241" s="4"/>
      <c r="D241" s="20"/>
      <c r="E241" s="20"/>
      <c r="F241" s="32"/>
      <c r="G241" s="62"/>
    </row>
    <row r="242" spans="1:7" ht="18.75">
      <c r="A242" s="4"/>
      <c r="B242" s="4"/>
      <c r="C242" s="4"/>
      <c r="D242" s="20"/>
      <c r="E242" s="20"/>
      <c r="F242" s="32"/>
      <c r="G242" s="62"/>
    </row>
    <row r="243" spans="1:7" ht="18.75">
      <c r="A243" s="4"/>
      <c r="B243" s="4"/>
      <c r="C243" s="4"/>
      <c r="D243" s="20"/>
      <c r="E243" s="20"/>
      <c r="F243" s="32"/>
      <c r="G243" s="62"/>
    </row>
    <row r="244" spans="1:7" ht="18.75">
      <c r="A244" s="4"/>
      <c r="B244" s="4"/>
      <c r="C244" s="4"/>
      <c r="D244" s="20"/>
      <c r="E244" s="20"/>
      <c r="F244" s="32"/>
      <c r="G244" s="62"/>
    </row>
    <row r="245" spans="1:7" ht="18.75">
      <c r="A245" s="4"/>
      <c r="B245" s="4"/>
      <c r="C245" s="4"/>
      <c r="D245" s="20"/>
      <c r="E245" s="20"/>
      <c r="F245" s="32"/>
      <c r="G245" s="62"/>
    </row>
    <row r="246" spans="1:7" ht="18.75">
      <c r="A246" s="4"/>
      <c r="B246" s="4"/>
      <c r="C246" s="4"/>
      <c r="D246" s="20"/>
      <c r="E246" s="20"/>
      <c r="F246" s="20"/>
      <c r="G246" s="4"/>
    </row>
    <row r="247" spans="1:7" ht="18.75">
      <c r="A247" s="4"/>
      <c r="B247" s="4"/>
      <c r="C247" s="4"/>
      <c r="D247" s="20"/>
      <c r="E247" s="20"/>
      <c r="F247" s="20"/>
      <c r="G247" s="4"/>
    </row>
    <row r="248" spans="1:7" ht="18.75">
      <c r="A248" s="4"/>
      <c r="B248" s="4"/>
      <c r="C248" s="4"/>
      <c r="D248" s="20"/>
      <c r="E248" s="20"/>
      <c r="F248" s="20"/>
      <c r="G248" s="4"/>
    </row>
    <row r="249" spans="1:7" ht="18.75">
      <c r="A249" s="4"/>
      <c r="B249" s="4"/>
      <c r="C249" s="4"/>
      <c r="D249" s="20"/>
      <c r="E249" s="20"/>
      <c r="F249" s="20"/>
      <c r="G249" s="4"/>
    </row>
    <row r="250" spans="1:7" ht="18.75">
      <c r="A250" s="4"/>
      <c r="B250" s="4"/>
      <c r="C250" s="63"/>
      <c r="D250" s="20"/>
      <c r="E250" s="20"/>
      <c r="F250" s="20"/>
      <c r="G250" s="4"/>
    </row>
    <row r="251" spans="1:7" ht="18.75">
      <c r="A251" s="4"/>
      <c r="B251" s="4"/>
      <c r="C251" s="65"/>
      <c r="D251" s="64"/>
      <c r="E251" s="64"/>
      <c r="F251" s="64"/>
      <c r="G251" s="84"/>
    </row>
    <row r="252" spans="1:7" ht="18.75">
      <c r="A252" s="4"/>
      <c r="B252" s="4"/>
      <c r="C252" s="65"/>
      <c r="D252" s="67"/>
      <c r="E252" s="67"/>
      <c r="F252" s="67"/>
      <c r="G252" s="66"/>
    </row>
    <row r="253" spans="1:7" ht="18.75">
      <c r="A253" s="4"/>
      <c r="B253" s="4"/>
      <c r="C253" s="65"/>
      <c r="D253" s="67"/>
      <c r="E253" s="67"/>
      <c r="F253" s="67"/>
      <c r="G253" s="66"/>
    </row>
    <row r="254" spans="1:7" ht="18.75">
      <c r="A254" s="4"/>
      <c r="B254" s="4"/>
      <c r="C254" s="65"/>
      <c r="D254" s="67"/>
      <c r="E254" s="67"/>
      <c r="F254" s="67"/>
      <c r="G254" s="66"/>
    </row>
    <row r="255" spans="1:7" ht="18.75">
      <c r="A255" s="4"/>
      <c r="B255" s="4"/>
      <c r="C255" s="4"/>
      <c r="D255" s="20"/>
      <c r="E255" s="20"/>
      <c r="F255" s="20"/>
      <c r="G255" s="4"/>
    </row>
    <row r="256" spans="1:7" ht="18.75">
      <c r="A256" s="4"/>
      <c r="B256" s="4"/>
      <c r="C256" s="4"/>
      <c r="D256" s="20"/>
      <c r="E256" s="20"/>
      <c r="F256" s="20"/>
      <c r="G256" s="4"/>
    </row>
    <row r="257" spans="1:7" ht="18.75">
      <c r="A257" s="4"/>
      <c r="B257" s="4"/>
      <c r="C257" s="4"/>
      <c r="D257" s="20"/>
      <c r="E257" s="20"/>
      <c r="F257" s="20"/>
      <c r="G257" s="4"/>
    </row>
    <row r="258" spans="1:7" ht="18.75">
      <c r="A258" s="4"/>
      <c r="B258" s="4"/>
      <c r="C258" s="4"/>
      <c r="D258" s="20"/>
      <c r="E258" s="20"/>
      <c r="F258" s="20"/>
      <c r="G258" s="4"/>
    </row>
    <row r="259" spans="1:7" ht="18.75">
      <c r="A259" s="4"/>
      <c r="B259" s="4"/>
      <c r="C259" s="4"/>
      <c r="D259" s="20"/>
      <c r="E259" s="20"/>
      <c r="F259" s="20"/>
      <c r="G259" s="4"/>
    </row>
    <row r="260" spans="1:7" ht="18.75">
      <c r="A260" s="4"/>
      <c r="B260" s="4"/>
      <c r="C260" s="4"/>
      <c r="D260" s="20"/>
      <c r="E260" s="20"/>
      <c r="F260" s="20"/>
      <c r="G260" s="4"/>
    </row>
    <row r="261" spans="1:7" ht="18.75">
      <c r="A261" s="4"/>
      <c r="B261" s="4"/>
      <c r="C261" s="4"/>
      <c r="D261" s="20"/>
      <c r="E261" s="20"/>
      <c r="F261" s="20"/>
      <c r="G261" s="4"/>
    </row>
    <row r="262" spans="1:7" ht="18.75">
      <c r="A262" s="4"/>
      <c r="B262" s="4"/>
      <c r="C262" s="4"/>
      <c r="D262" s="20"/>
      <c r="E262" s="20"/>
      <c r="F262" s="20"/>
      <c r="G262" s="4"/>
    </row>
    <row r="263" spans="1:7" ht="18.75">
      <c r="A263" s="4"/>
      <c r="B263" s="4"/>
      <c r="C263" s="4"/>
      <c r="D263" s="20"/>
      <c r="E263" s="20"/>
      <c r="F263" s="20"/>
      <c r="G263" s="4"/>
    </row>
    <row r="264" spans="1:7" ht="18.75">
      <c r="A264" s="4"/>
      <c r="B264" s="4"/>
      <c r="C264" s="4"/>
      <c r="D264" s="20"/>
      <c r="E264" s="20"/>
      <c r="F264" s="20"/>
      <c r="G264" s="4"/>
    </row>
    <row r="265" spans="1:7" ht="18.75">
      <c r="A265" s="4"/>
      <c r="B265" s="4"/>
      <c r="C265" s="4"/>
      <c r="D265" s="20"/>
      <c r="E265" s="20"/>
      <c r="F265" s="20"/>
      <c r="G265" s="4"/>
    </row>
    <row r="266" spans="1:7" ht="18.75">
      <c r="A266" s="4"/>
      <c r="B266" s="4"/>
      <c r="C266" s="4"/>
      <c r="D266" s="20"/>
      <c r="E266" s="20"/>
      <c r="F266" s="20"/>
      <c r="G266" s="4"/>
    </row>
    <row r="267" spans="1:7" ht="18.75">
      <c r="A267" s="4"/>
      <c r="B267" s="4"/>
      <c r="C267" s="4"/>
      <c r="D267" s="20"/>
      <c r="E267" s="20"/>
      <c r="F267" s="20"/>
      <c r="G267" s="4"/>
    </row>
    <row r="268" spans="1:7" ht="18.75">
      <c r="A268" s="4"/>
      <c r="B268" s="4"/>
      <c r="C268" s="4"/>
      <c r="D268" s="20"/>
      <c r="E268" s="20"/>
      <c r="F268" s="20"/>
      <c r="G268" s="4"/>
    </row>
    <row r="269" spans="1:7" ht="18.75">
      <c r="A269" s="4"/>
      <c r="B269" s="4"/>
      <c r="C269" s="4"/>
      <c r="D269" s="20"/>
      <c r="E269" s="20"/>
      <c r="F269" s="20"/>
      <c r="G269" s="4"/>
    </row>
    <row r="270" spans="1:7" ht="18.75">
      <c r="A270" s="4"/>
      <c r="B270" s="4"/>
      <c r="C270" s="4"/>
      <c r="D270" s="20"/>
      <c r="E270" s="20"/>
      <c r="F270" s="20"/>
      <c r="G270" s="4"/>
    </row>
    <row r="271" spans="1:7" ht="18.75">
      <c r="A271" s="4"/>
      <c r="B271" s="4"/>
      <c r="C271" s="4"/>
      <c r="D271" s="20"/>
      <c r="E271" s="20"/>
      <c r="F271" s="20"/>
      <c r="G271" s="4"/>
    </row>
    <row r="272" spans="1:7" ht="18.75">
      <c r="A272" s="4"/>
      <c r="B272" s="4"/>
      <c r="C272" s="4"/>
      <c r="D272" s="20"/>
      <c r="E272" s="20"/>
      <c r="F272" s="20"/>
      <c r="G272" s="4"/>
    </row>
    <row r="273" spans="1:7" ht="18.75">
      <c r="A273" s="4"/>
      <c r="B273" s="4"/>
      <c r="C273" s="4"/>
      <c r="D273" s="20"/>
      <c r="E273" s="20"/>
      <c r="F273" s="20"/>
      <c r="G273" s="4"/>
    </row>
    <row r="274" spans="1:7" ht="18.75">
      <c r="A274" s="4"/>
      <c r="B274" s="4"/>
      <c r="C274" s="4"/>
      <c r="D274" s="20"/>
      <c r="E274" s="20"/>
      <c r="F274" s="20"/>
      <c r="G274" s="4"/>
    </row>
    <row r="275" spans="1:7" ht="18.75">
      <c r="A275" s="4"/>
      <c r="B275" s="4"/>
      <c r="C275" s="4"/>
      <c r="D275" s="20"/>
      <c r="E275" s="20"/>
      <c r="F275" s="20"/>
      <c r="G275" s="4"/>
    </row>
    <row r="276" spans="1:7" ht="18.75">
      <c r="A276" s="4"/>
      <c r="B276" s="4"/>
      <c r="C276" s="4"/>
      <c r="D276" s="20"/>
      <c r="E276" s="20"/>
      <c r="F276" s="20"/>
      <c r="G276" s="4"/>
    </row>
    <row r="277" spans="1:7" ht="18.75">
      <c r="A277" s="4"/>
      <c r="B277" s="4"/>
      <c r="C277" s="4"/>
      <c r="D277" s="20"/>
      <c r="E277" s="20"/>
      <c r="F277" s="20"/>
      <c r="G277" s="4"/>
    </row>
    <row r="278" spans="1:7" ht="18.75">
      <c r="A278" s="4"/>
      <c r="B278" s="4"/>
      <c r="C278" s="4"/>
      <c r="D278" s="20"/>
      <c r="E278" s="20"/>
      <c r="F278" s="20"/>
      <c r="G278" s="4"/>
    </row>
    <row r="279" spans="1:7" ht="18.75">
      <c r="A279" s="4"/>
      <c r="B279" s="4"/>
      <c r="C279" s="4"/>
      <c r="D279" s="20"/>
      <c r="E279" s="20"/>
      <c r="F279" s="20"/>
      <c r="G279" s="4"/>
    </row>
    <row r="280" spans="1:7" ht="18.75">
      <c r="A280" s="4"/>
      <c r="B280" s="4"/>
      <c r="C280" s="4"/>
      <c r="D280" s="20"/>
      <c r="E280" s="20"/>
      <c r="F280" s="20"/>
      <c r="G280" s="4"/>
    </row>
    <row r="281" spans="1:7" ht="18.75">
      <c r="A281" s="4"/>
      <c r="B281" s="4"/>
      <c r="C281" s="4"/>
      <c r="D281" s="20"/>
      <c r="E281" s="20"/>
      <c r="F281" s="20"/>
      <c r="G281" s="4"/>
    </row>
    <row r="282" spans="1:7" ht="18.75">
      <c r="A282" s="4"/>
      <c r="B282" s="4"/>
      <c r="C282" s="4"/>
      <c r="D282" s="20"/>
      <c r="E282" s="20"/>
      <c r="F282" s="20"/>
      <c r="G282" s="4"/>
    </row>
    <row r="283" spans="1:7" ht="18.75">
      <c r="A283" s="4"/>
      <c r="B283" s="4"/>
      <c r="C283" s="4"/>
      <c r="D283" s="20"/>
      <c r="E283" s="20"/>
      <c r="F283" s="20"/>
      <c r="G283" s="4"/>
    </row>
    <row r="284" spans="1:7" ht="18.75">
      <c r="A284" s="4"/>
      <c r="B284" s="4"/>
      <c r="C284" s="4"/>
      <c r="D284" s="20"/>
      <c r="E284" s="20"/>
      <c r="F284" s="20"/>
      <c r="G284" s="4"/>
    </row>
    <row r="285" spans="1:7" ht="18.75">
      <c r="A285" s="4"/>
      <c r="B285" s="4"/>
      <c r="C285" s="4"/>
      <c r="D285" s="20"/>
      <c r="E285" s="20"/>
      <c r="F285" s="20"/>
      <c r="G285" s="4"/>
    </row>
    <row r="286" spans="1:7" ht="18.75">
      <c r="A286" s="4"/>
      <c r="B286" s="4"/>
      <c r="C286" s="4"/>
      <c r="D286" s="20"/>
      <c r="E286" s="20"/>
      <c r="F286" s="20"/>
      <c r="G286" s="4"/>
    </row>
    <row r="287" spans="1:7" ht="18.75">
      <c r="A287" s="4"/>
      <c r="B287" s="4"/>
      <c r="C287" s="4"/>
      <c r="D287" s="20"/>
      <c r="E287" s="20"/>
      <c r="F287" s="20"/>
      <c r="G287" s="4"/>
    </row>
    <row r="288" spans="1:7" ht="18.75">
      <c r="A288" s="4"/>
      <c r="B288" s="4"/>
      <c r="C288" s="4"/>
      <c r="D288" s="20"/>
      <c r="E288" s="20"/>
      <c r="F288" s="20"/>
      <c r="G288" s="4"/>
    </row>
    <row r="289" spans="1:7" ht="18.75">
      <c r="A289" s="4"/>
      <c r="B289" s="4"/>
      <c r="C289" s="4"/>
      <c r="D289" s="20"/>
      <c r="E289" s="20"/>
      <c r="F289" s="20"/>
      <c r="G289" s="4"/>
    </row>
    <row r="290" spans="1:7" ht="18.75">
      <c r="A290" s="4"/>
      <c r="B290" s="4"/>
      <c r="C290" s="4"/>
      <c r="D290" s="20"/>
      <c r="E290" s="20"/>
      <c r="F290" s="20"/>
      <c r="G290" s="4"/>
    </row>
    <row r="291" spans="1:7" ht="18.75">
      <c r="A291" s="4"/>
      <c r="B291" s="4"/>
      <c r="C291" s="4"/>
      <c r="D291" s="20"/>
      <c r="E291" s="20"/>
      <c r="F291" s="20"/>
      <c r="G291" s="4"/>
    </row>
    <row r="292" spans="1:7" ht="18.75">
      <c r="A292" s="4"/>
      <c r="B292" s="4"/>
      <c r="C292" s="4"/>
      <c r="D292" s="20"/>
      <c r="E292" s="20"/>
      <c r="F292" s="20"/>
      <c r="G292" s="4"/>
    </row>
    <row r="293" spans="1:7" ht="18.75">
      <c r="A293" s="4"/>
      <c r="B293" s="4"/>
      <c r="C293" s="4"/>
      <c r="D293" s="20"/>
      <c r="E293" s="20"/>
      <c r="F293" s="20"/>
      <c r="G293" s="4"/>
    </row>
    <row r="294" spans="1:7" ht="18.75">
      <c r="A294" s="4"/>
      <c r="B294" s="4"/>
      <c r="C294" s="4"/>
      <c r="D294" s="20"/>
      <c r="E294" s="20"/>
      <c r="F294" s="20"/>
      <c r="G294" s="4"/>
    </row>
    <row r="295" spans="1:7" ht="18.75">
      <c r="A295" s="4"/>
      <c r="B295" s="4"/>
      <c r="C295" s="4"/>
      <c r="D295" s="20"/>
      <c r="E295" s="20"/>
      <c r="F295" s="20"/>
      <c r="G295" s="4"/>
    </row>
    <row r="296" spans="1:7" ht="18.75">
      <c r="A296" s="4"/>
      <c r="B296" s="4"/>
      <c r="C296" s="4"/>
      <c r="D296" s="20"/>
      <c r="E296" s="20"/>
      <c r="F296" s="20"/>
      <c r="G296" s="4"/>
    </row>
    <row r="297" spans="1:7" ht="18.75">
      <c r="A297" s="4"/>
      <c r="B297" s="4"/>
      <c r="C297" s="4"/>
      <c r="D297" s="20"/>
      <c r="E297" s="20"/>
      <c r="F297" s="20"/>
      <c r="G297" s="4"/>
    </row>
    <row r="298" spans="1:7" ht="18.75">
      <c r="A298" s="4"/>
      <c r="B298" s="4"/>
      <c r="C298" s="4"/>
      <c r="D298" s="20"/>
      <c r="E298" s="20"/>
      <c r="F298" s="20"/>
      <c r="G298" s="4"/>
    </row>
    <row r="299" spans="1:7" ht="18.75">
      <c r="A299" s="4"/>
      <c r="B299" s="4"/>
      <c r="C299" s="4"/>
      <c r="D299" s="20"/>
      <c r="E299" s="20"/>
      <c r="F299" s="20"/>
      <c r="G299" s="4"/>
    </row>
    <row r="300" spans="1:7" ht="18.75">
      <c r="A300" s="4"/>
      <c r="B300" s="4"/>
      <c r="C300" s="4"/>
      <c r="D300" s="20"/>
      <c r="E300" s="20"/>
      <c r="F300" s="20"/>
      <c r="G300" s="4"/>
    </row>
    <row r="301" spans="1:7" ht="18.75">
      <c r="A301" s="4"/>
      <c r="B301" s="4"/>
      <c r="C301" s="4"/>
      <c r="D301" s="20"/>
      <c r="E301" s="20"/>
      <c r="F301" s="20"/>
      <c r="G301" s="4"/>
    </row>
    <row r="302" spans="1:7" ht="18.75">
      <c r="A302" s="4"/>
      <c r="B302" s="4"/>
      <c r="C302" s="4"/>
      <c r="D302" s="20"/>
      <c r="E302" s="20"/>
      <c r="F302" s="20"/>
      <c r="G302" s="4"/>
    </row>
    <row r="303" spans="1:7" ht="18.75">
      <c r="A303" s="4"/>
      <c r="B303" s="4"/>
      <c r="C303" s="4"/>
      <c r="D303" s="20"/>
      <c r="E303" s="20"/>
      <c r="F303" s="20"/>
      <c r="G303" s="4"/>
    </row>
    <row r="304" spans="1:7" ht="18.75">
      <c r="A304" s="4"/>
      <c r="B304" s="4"/>
      <c r="C304" s="4"/>
      <c r="D304" s="20"/>
      <c r="E304" s="20"/>
      <c r="F304" s="20"/>
      <c r="G304" s="4"/>
    </row>
    <row r="305" spans="1:7" ht="18.75">
      <c r="A305" s="4"/>
      <c r="B305" s="4"/>
      <c r="C305" s="4"/>
      <c r="D305" s="20"/>
      <c r="E305" s="20"/>
      <c r="F305" s="20"/>
      <c r="G305" s="4"/>
    </row>
    <row r="306" spans="1:7" ht="18.75">
      <c r="A306" s="4"/>
      <c r="B306" s="4"/>
      <c r="C306" s="4"/>
      <c r="D306" s="20"/>
      <c r="E306" s="20"/>
      <c r="F306" s="20"/>
      <c r="G306" s="4"/>
    </row>
    <row r="307" spans="1:7" ht="18.75">
      <c r="A307" s="4"/>
      <c r="B307" s="4"/>
      <c r="C307" s="4"/>
      <c r="D307" s="20"/>
      <c r="E307" s="20"/>
      <c r="F307" s="20"/>
      <c r="G307" s="4"/>
    </row>
    <row r="308" spans="1:7" ht="18.75">
      <c r="A308" s="4"/>
      <c r="B308" s="4"/>
      <c r="C308" s="4"/>
      <c r="D308" s="20"/>
      <c r="E308" s="20"/>
      <c r="F308" s="20"/>
      <c r="G308" s="4"/>
    </row>
    <row r="309" spans="1:7" ht="18.75">
      <c r="A309" s="4"/>
      <c r="B309" s="4"/>
      <c r="C309" s="4"/>
      <c r="D309" s="20"/>
      <c r="E309" s="20"/>
      <c r="F309" s="20"/>
      <c r="G309" s="4"/>
    </row>
    <row r="310" spans="1:7" ht="18.75">
      <c r="A310" s="4"/>
      <c r="B310" s="4"/>
      <c r="C310" s="4"/>
      <c r="D310" s="20"/>
      <c r="E310" s="20"/>
      <c r="F310" s="20"/>
      <c r="G310" s="4"/>
    </row>
    <row r="311" spans="1:7" ht="18.75">
      <c r="A311" s="4"/>
      <c r="B311" s="4"/>
      <c r="C311" s="4"/>
      <c r="D311" s="20"/>
      <c r="E311" s="20"/>
      <c r="F311" s="20"/>
      <c r="G311" s="4"/>
    </row>
    <row r="312" spans="1:7" ht="18.75">
      <c r="A312" s="4"/>
      <c r="B312" s="4"/>
      <c r="C312" s="4"/>
      <c r="D312" s="20"/>
      <c r="E312" s="20"/>
      <c r="F312" s="20"/>
      <c r="G312" s="4"/>
    </row>
    <row r="313" spans="1:7" ht="18.75">
      <c r="A313" s="4"/>
      <c r="B313" s="4"/>
      <c r="C313" s="4"/>
      <c r="D313" s="20"/>
      <c r="E313" s="20"/>
      <c r="F313" s="20"/>
      <c r="G313" s="4"/>
    </row>
    <row r="314" spans="1:7" ht="18.75">
      <c r="A314" s="4"/>
      <c r="B314" s="4"/>
      <c r="C314" s="4"/>
      <c r="D314" s="20"/>
      <c r="E314" s="20"/>
      <c r="F314" s="20"/>
      <c r="G314" s="4"/>
    </row>
    <row r="315" spans="1:7" ht="18.75">
      <c r="A315" s="4"/>
      <c r="B315" s="4"/>
      <c r="C315" s="4"/>
      <c r="D315" s="20"/>
      <c r="E315" s="20"/>
      <c r="F315" s="20"/>
      <c r="G315" s="4"/>
    </row>
    <row r="316" spans="1:7" ht="18.75">
      <c r="A316" s="4"/>
      <c r="B316" s="4"/>
      <c r="C316" s="4"/>
      <c r="D316" s="20"/>
      <c r="E316" s="20"/>
      <c r="F316" s="20"/>
      <c r="G316" s="4"/>
    </row>
    <row r="317" spans="1:7" ht="18.75">
      <c r="A317" s="4"/>
      <c r="B317" s="4"/>
      <c r="C317" s="4"/>
      <c r="D317" s="20"/>
      <c r="E317" s="20"/>
      <c r="F317" s="20"/>
      <c r="G317" s="4"/>
    </row>
    <row r="318" spans="1:7" ht="18.75">
      <c r="A318" s="4"/>
      <c r="B318" s="4"/>
      <c r="C318" s="4"/>
      <c r="D318" s="20"/>
      <c r="E318" s="20"/>
      <c r="F318" s="20"/>
      <c r="G318" s="4"/>
    </row>
    <row r="319" spans="1:7" ht="18.75">
      <c r="A319" s="4"/>
      <c r="B319" s="4"/>
      <c r="C319" s="4"/>
      <c r="D319" s="20"/>
      <c r="E319" s="20"/>
      <c r="F319" s="20"/>
      <c r="G319" s="4"/>
    </row>
    <row r="320" spans="1:7" ht="18.75">
      <c r="A320" s="4"/>
      <c r="B320" s="4"/>
      <c r="C320" s="4"/>
      <c r="D320" s="20"/>
      <c r="E320" s="20"/>
      <c r="F320" s="20"/>
      <c r="G320" s="4"/>
    </row>
    <row r="321" spans="1:7" ht="18.75">
      <c r="A321" s="4"/>
      <c r="B321" s="4"/>
      <c r="C321" s="4"/>
      <c r="D321" s="20"/>
      <c r="E321" s="20"/>
      <c r="F321" s="20"/>
      <c r="G321" s="4"/>
    </row>
    <row r="322" spans="1:7" ht="18.75">
      <c r="A322" s="4"/>
      <c r="B322" s="4"/>
      <c r="C322" s="4"/>
      <c r="D322" s="20"/>
      <c r="E322" s="20"/>
      <c r="F322" s="20"/>
      <c r="G322" s="4"/>
    </row>
    <row r="323" spans="1:7" ht="18.75">
      <c r="A323" s="4"/>
      <c r="B323" s="4"/>
      <c r="C323" s="4"/>
      <c r="D323" s="20"/>
      <c r="E323" s="20"/>
      <c r="F323" s="20"/>
      <c r="G323" s="4"/>
    </row>
    <row r="324" spans="1:7" ht="18.75">
      <c r="A324" s="4"/>
      <c r="B324" s="4"/>
      <c r="C324" s="4"/>
      <c r="D324" s="20"/>
      <c r="E324" s="20"/>
      <c r="F324" s="20"/>
      <c r="G324" s="4"/>
    </row>
    <row r="325" spans="1:7" ht="18.75">
      <c r="A325" s="4"/>
      <c r="B325" s="4"/>
      <c r="C325" s="4"/>
      <c r="D325" s="20"/>
      <c r="E325" s="20"/>
      <c r="F325" s="20"/>
      <c r="G325" s="4"/>
    </row>
    <row r="326" spans="1:7" ht="18.75">
      <c r="A326" s="4"/>
      <c r="B326" s="4"/>
      <c r="C326" s="4"/>
      <c r="D326" s="20"/>
      <c r="E326" s="20"/>
      <c r="F326" s="20"/>
      <c r="G326" s="4"/>
    </row>
    <row r="327" spans="1:7" ht="18.75">
      <c r="A327" s="4"/>
      <c r="B327" s="4"/>
      <c r="C327" s="4"/>
      <c r="D327" s="20"/>
      <c r="E327" s="20"/>
      <c r="F327" s="20"/>
      <c r="G327" s="4"/>
    </row>
    <row r="328" spans="1:7" ht="18.75">
      <c r="A328" s="4"/>
      <c r="B328" s="4"/>
      <c r="C328" s="4"/>
      <c r="D328" s="20"/>
      <c r="E328" s="20"/>
      <c r="F328" s="20"/>
      <c r="G328" s="4"/>
    </row>
    <row r="329" spans="1:7" ht="18.75">
      <c r="A329" s="4"/>
      <c r="B329" s="4"/>
      <c r="C329" s="4"/>
      <c r="D329" s="20"/>
      <c r="E329" s="20"/>
      <c r="F329" s="20"/>
      <c r="G329" s="4"/>
    </row>
    <row r="330" spans="1:7" ht="18.75">
      <c r="A330" s="4"/>
      <c r="B330" s="4"/>
      <c r="C330" s="4"/>
      <c r="D330" s="20"/>
      <c r="E330" s="20"/>
      <c r="F330" s="20"/>
      <c r="G330" s="4"/>
    </row>
    <row r="331" spans="1:7" ht="18.75">
      <c r="A331" s="4"/>
      <c r="B331" s="4"/>
      <c r="C331" s="4"/>
      <c r="D331" s="20"/>
      <c r="E331" s="20"/>
      <c r="F331" s="20"/>
      <c r="G331" s="4"/>
    </row>
    <row r="332" spans="1:7" ht="18.75">
      <c r="A332" s="4"/>
      <c r="B332" s="4"/>
      <c r="C332" s="4"/>
      <c r="D332" s="20"/>
      <c r="E332" s="20"/>
      <c r="F332" s="20"/>
      <c r="G332" s="4"/>
    </row>
    <row r="333" spans="1:7" ht="18.75">
      <c r="A333" s="4"/>
      <c r="B333" s="4"/>
      <c r="C333" s="4"/>
      <c r="D333" s="20"/>
      <c r="E333" s="20"/>
      <c r="F333" s="20"/>
      <c r="G333" s="4"/>
    </row>
    <row r="334" spans="1:7" ht="18.75">
      <c r="A334" s="4"/>
      <c r="B334" s="4"/>
      <c r="C334" s="4"/>
      <c r="D334" s="20"/>
      <c r="E334" s="20"/>
      <c r="F334" s="20"/>
      <c r="G334" s="4"/>
    </row>
    <row r="335" spans="1:7" ht="18.75">
      <c r="A335" s="4"/>
      <c r="B335" s="4"/>
      <c r="C335" s="4"/>
      <c r="D335" s="20"/>
      <c r="E335" s="20"/>
      <c r="F335" s="20"/>
      <c r="G335" s="4"/>
    </row>
    <row r="336" spans="1:7" ht="18.75">
      <c r="A336" s="4"/>
      <c r="B336" s="4"/>
      <c r="C336" s="4"/>
      <c r="D336" s="20"/>
      <c r="E336" s="20"/>
      <c r="F336" s="20"/>
      <c r="G336" s="4"/>
    </row>
    <row r="337" spans="1:7" ht="18.75">
      <c r="A337" s="4"/>
      <c r="B337" s="4"/>
      <c r="C337" s="4"/>
      <c r="D337" s="20"/>
      <c r="E337" s="20"/>
      <c r="F337" s="20"/>
      <c r="G337" s="4"/>
    </row>
    <row r="338" spans="1:7" ht="18.75">
      <c r="A338" s="4"/>
      <c r="B338" s="4"/>
      <c r="C338" s="4"/>
      <c r="D338" s="20"/>
      <c r="E338" s="20"/>
      <c r="F338" s="20"/>
      <c r="G338" s="4"/>
    </row>
    <row r="339" spans="1:7" ht="18.75">
      <c r="A339" s="4"/>
      <c r="B339" s="4"/>
      <c r="C339" s="4"/>
      <c r="D339" s="20"/>
      <c r="E339" s="20"/>
      <c r="F339" s="20"/>
      <c r="G339" s="4"/>
    </row>
    <row r="340" spans="1:7" ht="18.75">
      <c r="A340" s="4"/>
      <c r="B340" s="4"/>
      <c r="C340" s="4"/>
      <c r="D340" s="20"/>
      <c r="E340" s="20"/>
      <c r="F340" s="20"/>
      <c r="G340" s="4"/>
    </row>
    <row r="341" spans="1:7" ht="18.75">
      <c r="A341" s="4"/>
      <c r="B341" s="4"/>
      <c r="C341" s="4"/>
      <c r="D341" s="20"/>
      <c r="E341" s="20"/>
      <c r="F341" s="20"/>
      <c r="G341" s="4"/>
    </row>
    <row r="342" spans="1:7" ht="18.75">
      <c r="A342" s="4"/>
      <c r="B342" s="4"/>
      <c r="C342" s="4"/>
      <c r="D342" s="20"/>
      <c r="E342" s="20"/>
      <c r="F342" s="20"/>
      <c r="G342" s="4"/>
    </row>
    <row r="343" spans="1:7" ht="18.75">
      <c r="A343" s="4"/>
      <c r="B343" s="4"/>
      <c r="C343" s="4"/>
      <c r="D343" s="20"/>
      <c r="E343" s="20"/>
      <c r="F343" s="20"/>
      <c r="G343" s="4"/>
    </row>
    <row r="344" spans="1:7" ht="18.75">
      <c r="A344" s="4"/>
      <c r="B344" s="4"/>
      <c r="C344" s="4"/>
      <c r="D344" s="20"/>
      <c r="E344" s="20"/>
      <c r="F344" s="20"/>
      <c r="G344" s="4"/>
    </row>
    <row r="345" spans="1:7" ht="18.75">
      <c r="A345" s="4"/>
      <c r="B345" s="4"/>
      <c r="C345" s="4"/>
      <c r="D345" s="20"/>
      <c r="E345" s="20"/>
      <c r="F345" s="20"/>
      <c r="G345" s="4"/>
    </row>
    <row r="346" spans="1:7" ht="18.75">
      <c r="A346" s="4"/>
      <c r="B346" s="4"/>
      <c r="C346" s="4"/>
      <c r="D346" s="20"/>
      <c r="E346" s="20"/>
      <c r="F346" s="20"/>
      <c r="G346" s="4"/>
    </row>
    <row r="347" spans="1:7" ht="18.75">
      <c r="A347" s="4"/>
      <c r="B347" s="4"/>
      <c r="C347" s="4"/>
      <c r="D347" s="20"/>
      <c r="E347" s="20"/>
      <c r="F347" s="20"/>
      <c r="G347" s="4"/>
    </row>
    <row r="348" spans="1:7" ht="18.75">
      <c r="A348" s="4"/>
      <c r="B348" s="4"/>
      <c r="C348" s="4"/>
      <c r="D348" s="20"/>
      <c r="E348" s="20"/>
      <c r="F348" s="20"/>
      <c r="G348" s="4"/>
    </row>
    <row r="349" spans="1:7" ht="18.75">
      <c r="A349" s="4"/>
      <c r="B349" s="4"/>
      <c r="C349" s="4"/>
      <c r="D349" s="20"/>
      <c r="E349" s="20"/>
      <c r="F349" s="20"/>
      <c r="G349" s="4"/>
    </row>
    <row r="350" spans="1:7" ht="18.75">
      <c r="A350" s="4"/>
      <c r="B350" s="4"/>
      <c r="C350" s="4"/>
      <c r="D350" s="20"/>
      <c r="E350" s="20"/>
      <c r="F350" s="20"/>
      <c r="G350" s="4"/>
    </row>
    <row r="351" spans="1:7" ht="18.75">
      <c r="A351" s="4"/>
      <c r="B351" s="4"/>
      <c r="C351" s="4"/>
      <c r="D351" s="20"/>
      <c r="E351" s="20"/>
      <c r="F351" s="20"/>
      <c r="G351" s="4"/>
    </row>
    <row r="352" spans="1:7" ht="18.75">
      <c r="A352" s="4"/>
      <c r="B352" s="4"/>
      <c r="C352" s="4"/>
      <c r="D352" s="20"/>
      <c r="E352" s="20"/>
      <c r="F352" s="20"/>
      <c r="G352" s="4"/>
    </row>
    <row r="353" spans="1:7" ht="18.75">
      <c r="A353" s="4"/>
      <c r="B353" s="4"/>
      <c r="C353" s="4"/>
      <c r="D353" s="20"/>
      <c r="E353" s="20"/>
      <c r="F353" s="20"/>
      <c r="G353" s="4"/>
    </row>
    <row r="354" spans="1:7" ht="18.75">
      <c r="A354" s="4"/>
      <c r="B354" s="4"/>
      <c r="C354" s="4"/>
      <c r="D354" s="20"/>
      <c r="E354" s="20"/>
      <c r="F354" s="20"/>
      <c r="G354" s="4"/>
    </row>
    <row r="355" spans="1:7" ht="18.75">
      <c r="A355" s="4"/>
      <c r="B355" s="4"/>
      <c r="C355" s="4"/>
      <c r="D355" s="20"/>
      <c r="E355" s="20"/>
      <c r="F355" s="20"/>
      <c r="G355" s="4"/>
    </row>
    <row r="356" spans="1:7" ht="18.75">
      <c r="A356" s="4"/>
      <c r="B356" s="4"/>
      <c r="C356" s="4"/>
      <c r="D356" s="20"/>
      <c r="E356" s="20"/>
      <c r="F356" s="20"/>
      <c r="G356" s="4"/>
    </row>
    <row r="357" spans="1:7" ht="18.75">
      <c r="A357" s="4"/>
      <c r="B357" s="4"/>
      <c r="C357" s="4"/>
      <c r="D357" s="20"/>
      <c r="E357" s="20"/>
      <c r="F357" s="20"/>
      <c r="G357" s="4"/>
    </row>
    <row r="358" spans="1:7" ht="18.75">
      <c r="A358" s="4"/>
      <c r="B358" s="4"/>
      <c r="C358" s="4"/>
      <c r="D358" s="20"/>
      <c r="E358" s="20"/>
      <c r="F358" s="20"/>
      <c r="G358" s="4"/>
    </row>
    <row r="359" spans="1:7" ht="18.75">
      <c r="A359" s="4"/>
      <c r="B359" s="4"/>
      <c r="C359" s="4"/>
      <c r="D359" s="20"/>
      <c r="E359" s="20"/>
      <c r="F359" s="20"/>
      <c r="G359" s="4"/>
    </row>
    <row r="360" spans="1:7" ht="18.75">
      <c r="A360" s="4"/>
      <c r="B360" s="4"/>
      <c r="C360" s="4"/>
      <c r="D360" s="20"/>
      <c r="E360" s="20"/>
      <c r="F360" s="20"/>
      <c r="G360" s="4"/>
    </row>
    <row r="361" spans="1:7" ht="18.75">
      <c r="A361" s="4"/>
      <c r="B361" s="4"/>
      <c r="C361" s="4"/>
      <c r="D361" s="20"/>
      <c r="E361" s="20"/>
      <c r="F361" s="20"/>
      <c r="G361" s="4"/>
    </row>
    <row r="362" spans="1:7" ht="18.75">
      <c r="A362" s="4"/>
      <c r="B362" s="4"/>
      <c r="C362" s="4"/>
      <c r="D362" s="20"/>
      <c r="E362" s="20"/>
      <c r="F362" s="20"/>
      <c r="G362" s="4"/>
    </row>
    <row r="363" spans="1:7" ht="18.75">
      <c r="A363" s="4"/>
      <c r="B363" s="4"/>
      <c r="C363" s="4"/>
      <c r="D363" s="20"/>
      <c r="E363" s="20"/>
      <c r="F363" s="20"/>
      <c r="G363" s="4"/>
    </row>
    <row r="364" spans="1:7" ht="18.75">
      <c r="A364" s="4"/>
      <c r="B364" s="4"/>
      <c r="C364" s="4"/>
      <c r="D364" s="20"/>
      <c r="E364" s="20"/>
      <c r="F364" s="20"/>
      <c r="G364" s="4"/>
    </row>
    <row r="365" spans="1:7" ht="18.75">
      <c r="A365" s="4"/>
      <c r="B365" s="4"/>
      <c r="C365" s="4"/>
      <c r="D365" s="20"/>
      <c r="E365" s="20"/>
      <c r="F365" s="20"/>
      <c r="G365" s="4"/>
    </row>
    <row r="366" spans="1:7" ht="18.75">
      <c r="A366" s="4"/>
      <c r="B366" s="4"/>
      <c r="C366" s="4"/>
      <c r="D366" s="20"/>
      <c r="E366" s="20"/>
      <c r="F366" s="20"/>
      <c r="G366" s="4"/>
    </row>
    <row r="367" spans="1:7" ht="18.75">
      <c r="A367" s="4"/>
      <c r="B367" s="4"/>
      <c r="C367" s="4"/>
      <c r="D367" s="20"/>
      <c r="E367" s="20"/>
      <c r="F367" s="20"/>
      <c r="G367" s="4"/>
    </row>
    <row r="368" spans="1:7" ht="18.75">
      <c r="A368" s="4"/>
      <c r="B368" s="4"/>
      <c r="C368" s="4"/>
      <c r="D368" s="20"/>
      <c r="E368" s="20"/>
      <c r="F368" s="20"/>
      <c r="G368" s="4"/>
    </row>
    <row r="369" spans="1:7" ht="18.75">
      <c r="A369" s="4"/>
      <c r="B369" s="4"/>
      <c r="C369" s="4"/>
      <c r="D369" s="20"/>
      <c r="E369" s="20"/>
      <c r="F369" s="20"/>
      <c r="G369" s="4"/>
    </row>
    <row r="370" spans="1:7" ht="18.75">
      <c r="A370" s="4"/>
      <c r="B370" s="4"/>
      <c r="C370" s="4"/>
      <c r="D370" s="20"/>
      <c r="E370" s="20"/>
      <c r="F370" s="20"/>
      <c r="G370" s="4"/>
    </row>
    <row r="371" spans="1:7" ht="18.75">
      <c r="A371" s="4"/>
      <c r="B371" s="4"/>
      <c r="C371" s="4"/>
      <c r="D371" s="20"/>
      <c r="E371" s="20"/>
      <c r="F371" s="20"/>
      <c r="G371" s="4"/>
    </row>
    <row r="372" spans="1:7" ht="18.75">
      <c r="A372" s="4"/>
      <c r="B372" s="4"/>
      <c r="C372" s="4"/>
      <c r="D372" s="20"/>
      <c r="E372" s="20"/>
      <c r="F372" s="20"/>
      <c r="G372" s="4"/>
    </row>
    <row r="373" spans="1:7" ht="18.75">
      <c r="A373" s="4"/>
      <c r="B373" s="4"/>
      <c r="C373" s="4"/>
      <c r="D373" s="20"/>
      <c r="E373" s="20"/>
      <c r="F373" s="20"/>
      <c r="G373" s="4"/>
    </row>
    <row r="374" spans="1:7" ht="18.75">
      <c r="A374" s="4"/>
      <c r="B374" s="4"/>
      <c r="C374" s="4"/>
      <c r="D374" s="20"/>
      <c r="E374" s="20"/>
      <c r="F374" s="20"/>
      <c r="G374" s="4"/>
    </row>
    <row r="375" spans="1:7" ht="18.75">
      <c r="A375" s="4"/>
      <c r="B375" s="4"/>
      <c r="C375" s="4"/>
      <c r="D375" s="20"/>
      <c r="E375" s="20"/>
      <c r="F375" s="20"/>
      <c r="G375" s="4"/>
    </row>
    <row r="376" spans="1:7" ht="18.75">
      <c r="A376" s="4"/>
      <c r="B376" s="4"/>
      <c r="C376" s="4"/>
      <c r="D376" s="20"/>
      <c r="E376" s="20"/>
      <c r="F376" s="20"/>
      <c r="G376" s="4"/>
    </row>
    <row r="377" spans="1:7" ht="18.75">
      <c r="A377" s="4"/>
      <c r="B377" s="4"/>
      <c r="C377" s="4"/>
      <c r="D377" s="20"/>
      <c r="E377" s="20"/>
      <c r="F377" s="20"/>
      <c r="G377" s="4"/>
    </row>
    <row r="378" spans="1:7" ht="18.75">
      <c r="A378" s="4"/>
      <c r="B378" s="4"/>
      <c r="C378" s="4"/>
      <c r="D378" s="20"/>
      <c r="E378" s="20"/>
      <c r="F378" s="20"/>
      <c r="G378" s="4"/>
    </row>
    <row r="379" spans="1:7" ht="18.75">
      <c r="A379" s="4"/>
      <c r="B379" s="4"/>
      <c r="C379" s="4"/>
      <c r="D379" s="20"/>
      <c r="E379" s="20"/>
      <c r="F379" s="20"/>
      <c r="G379" s="4"/>
    </row>
    <row r="380" spans="1:7" ht="18.75">
      <c r="A380" s="4"/>
      <c r="B380" s="4"/>
      <c r="C380" s="4"/>
      <c r="D380" s="20"/>
      <c r="E380" s="20"/>
      <c r="F380" s="20"/>
      <c r="G380" s="4"/>
    </row>
    <row r="381" spans="1:7" ht="18.75">
      <c r="A381" s="4"/>
      <c r="B381" s="4"/>
      <c r="C381" s="4"/>
      <c r="D381" s="20"/>
      <c r="E381" s="20"/>
      <c r="F381" s="20"/>
      <c r="G381" s="4"/>
    </row>
    <row r="382" spans="1:7" ht="18.75">
      <c r="A382" s="4"/>
      <c r="B382" s="4"/>
      <c r="C382" s="4"/>
      <c r="D382" s="20"/>
      <c r="E382" s="20"/>
      <c r="F382" s="20"/>
      <c r="G382" s="4"/>
    </row>
    <row r="383" spans="1:7" ht="18.75">
      <c r="A383" s="4"/>
      <c r="B383" s="4"/>
      <c r="C383" s="4"/>
      <c r="D383" s="20"/>
      <c r="E383" s="20"/>
      <c r="F383" s="20"/>
      <c r="G383" s="4"/>
    </row>
    <row r="384" spans="1:7" ht="18.75">
      <c r="A384" s="4"/>
      <c r="B384" s="4"/>
      <c r="C384" s="4"/>
      <c r="D384" s="20"/>
      <c r="E384" s="20"/>
      <c r="F384" s="20"/>
      <c r="G384" s="4"/>
    </row>
    <row r="385" spans="1:7" ht="18.75">
      <c r="A385" s="4"/>
      <c r="B385" s="4"/>
      <c r="C385" s="4"/>
      <c r="D385" s="20"/>
      <c r="E385" s="20"/>
      <c r="F385" s="20"/>
      <c r="G385" s="4"/>
    </row>
    <row r="386" spans="1:7" ht="18.75">
      <c r="A386" s="4"/>
      <c r="B386" s="4"/>
      <c r="C386" s="4"/>
      <c r="D386" s="20"/>
      <c r="E386" s="20"/>
      <c r="F386" s="20"/>
      <c r="G386" s="4"/>
    </row>
    <row r="387" spans="1:7" ht="18.75">
      <c r="A387" s="4"/>
      <c r="B387" s="4"/>
      <c r="C387" s="4"/>
      <c r="D387" s="20"/>
      <c r="E387" s="20"/>
      <c r="F387" s="20"/>
      <c r="G387" s="4"/>
    </row>
    <row r="388" spans="1:7" ht="18.75">
      <c r="A388" s="4"/>
      <c r="B388" s="4"/>
      <c r="C388" s="4"/>
      <c r="D388" s="20"/>
      <c r="E388" s="20"/>
      <c r="F388" s="20"/>
      <c r="G388" s="4"/>
    </row>
    <row r="389" spans="1:7" ht="18.75">
      <c r="A389" s="4"/>
      <c r="B389" s="4"/>
      <c r="C389" s="4"/>
      <c r="D389" s="20"/>
      <c r="E389" s="20"/>
      <c r="F389" s="20"/>
      <c r="G389" s="4"/>
    </row>
    <row r="390" spans="1:7" ht="18.75">
      <c r="A390" s="4"/>
      <c r="B390" s="4"/>
      <c r="C390" s="4"/>
      <c r="D390" s="20"/>
      <c r="E390" s="20"/>
      <c r="F390" s="20"/>
      <c r="G390" s="4"/>
    </row>
    <row r="391" spans="1:7" ht="18.75">
      <c r="A391" s="4"/>
      <c r="B391" s="4"/>
      <c r="C391" s="4"/>
      <c r="D391" s="20"/>
      <c r="E391" s="20"/>
      <c r="F391" s="20"/>
      <c r="G391" s="4"/>
    </row>
    <row r="392" spans="1:7" ht="18.75">
      <c r="A392" s="4"/>
      <c r="B392" s="4"/>
      <c r="C392" s="4"/>
      <c r="D392" s="20"/>
      <c r="E392" s="20"/>
      <c r="F392" s="20"/>
      <c r="G392" s="4"/>
    </row>
    <row r="393" spans="1:7" ht="18.75">
      <c r="A393" s="4"/>
      <c r="B393" s="4"/>
      <c r="C393" s="4"/>
      <c r="D393" s="20"/>
      <c r="E393" s="20"/>
      <c r="F393" s="20"/>
      <c r="G393" s="4"/>
    </row>
    <row r="394" spans="1:7" ht="18.75">
      <c r="A394" s="4"/>
      <c r="B394" s="4"/>
      <c r="C394" s="4"/>
      <c r="D394" s="20"/>
      <c r="E394" s="20"/>
      <c r="F394" s="20"/>
      <c r="G394" s="4"/>
    </row>
    <row r="395" spans="1:7" ht="18.75">
      <c r="A395" s="4"/>
      <c r="B395" s="4"/>
      <c r="C395" s="4"/>
      <c r="D395" s="20"/>
      <c r="E395" s="20"/>
      <c r="F395" s="20"/>
      <c r="G395" s="4"/>
    </row>
    <row r="396" spans="1:7" ht="18.75">
      <c r="A396" s="4"/>
      <c r="B396" s="4"/>
      <c r="C396" s="4"/>
      <c r="D396" s="20"/>
      <c r="E396" s="20"/>
      <c r="F396" s="20"/>
      <c r="G396" s="4"/>
    </row>
    <row r="397" spans="1:7" ht="18.75">
      <c r="A397" s="4"/>
      <c r="B397" s="4"/>
      <c r="C397" s="4"/>
      <c r="D397" s="20"/>
      <c r="E397" s="20"/>
      <c r="F397" s="20"/>
      <c r="G397" s="4"/>
    </row>
    <row r="398" spans="1:7" ht="18.75">
      <c r="A398" s="4"/>
      <c r="B398" s="4"/>
      <c r="C398" s="4"/>
      <c r="D398" s="20"/>
      <c r="E398" s="20"/>
      <c r="F398" s="20"/>
      <c r="G398" s="4"/>
    </row>
    <row r="399" spans="1:7" ht="18.75">
      <c r="A399" s="4"/>
      <c r="B399" s="4"/>
      <c r="C399" s="4"/>
      <c r="D399" s="20"/>
      <c r="E399" s="20"/>
      <c r="F399" s="20"/>
      <c r="G399" s="4"/>
    </row>
    <row r="400" spans="1:7" ht="18.75">
      <c r="A400" s="4"/>
      <c r="B400" s="4"/>
      <c r="C400" s="4"/>
      <c r="D400" s="20"/>
      <c r="E400" s="20"/>
      <c r="F400" s="20"/>
      <c r="G400" s="4"/>
    </row>
    <row r="401" spans="1:7" ht="18.75">
      <c r="A401" s="4"/>
      <c r="B401" s="4"/>
      <c r="C401" s="4"/>
      <c r="D401" s="20"/>
      <c r="E401" s="20"/>
      <c r="F401" s="20"/>
      <c r="G401" s="4"/>
    </row>
    <row r="402" spans="1:7" ht="18.75">
      <c r="A402" s="4"/>
      <c r="B402" s="4"/>
      <c r="C402" s="4"/>
      <c r="D402" s="20"/>
      <c r="E402" s="20"/>
      <c r="F402" s="20"/>
      <c r="G402" s="4"/>
    </row>
    <row r="403" spans="1:7" ht="18.75">
      <c r="A403" s="4"/>
      <c r="B403" s="4"/>
      <c r="C403" s="4"/>
      <c r="D403" s="20"/>
      <c r="E403" s="20"/>
      <c r="F403" s="20"/>
      <c r="G403" s="4"/>
    </row>
    <row r="404" spans="1:7" ht="18.75">
      <c r="A404" s="4"/>
      <c r="B404" s="4"/>
      <c r="C404" s="4"/>
      <c r="D404" s="20"/>
      <c r="E404" s="20"/>
      <c r="F404" s="20"/>
      <c r="G404" s="4"/>
    </row>
    <row r="405" spans="1:7" ht="18.75">
      <c r="A405" s="4"/>
      <c r="B405" s="4"/>
      <c r="C405" s="4"/>
      <c r="D405" s="20"/>
      <c r="E405" s="20"/>
      <c r="F405" s="20"/>
      <c r="G405" s="4"/>
    </row>
    <row r="406" spans="1:7" ht="18.75">
      <c r="A406" s="4"/>
      <c r="B406" s="4"/>
      <c r="C406" s="4"/>
      <c r="D406" s="20"/>
      <c r="E406" s="20"/>
      <c r="F406" s="20"/>
      <c r="G406" s="4"/>
    </row>
    <row r="407" spans="1:7" ht="18.75">
      <c r="A407" s="4"/>
      <c r="B407" s="4"/>
      <c r="C407" s="4"/>
      <c r="D407" s="20"/>
      <c r="E407" s="20"/>
      <c r="F407" s="20"/>
      <c r="G407" s="4"/>
    </row>
    <row r="408" spans="1:7" ht="18.75">
      <c r="A408" s="4"/>
      <c r="B408" s="4"/>
      <c r="C408" s="4"/>
      <c r="D408" s="20"/>
      <c r="E408" s="20"/>
      <c r="F408" s="20"/>
      <c r="G408" s="4"/>
    </row>
    <row r="409" spans="1:7" ht="18.75">
      <c r="A409" s="4"/>
      <c r="B409" s="4"/>
      <c r="C409" s="4"/>
      <c r="D409" s="20"/>
      <c r="E409" s="20"/>
      <c r="F409" s="20"/>
      <c r="G409" s="4"/>
    </row>
    <row r="410" spans="1:7" ht="18.75">
      <c r="A410" s="4"/>
      <c r="B410" s="4"/>
      <c r="C410" s="4"/>
      <c r="D410" s="20"/>
      <c r="E410" s="20"/>
      <c r="F410" s="20"/>
      <c r="G410" s="4"/>
    </row>
    <row r="411" spans="1:7" ht="18.75">
      <c r="A411" s="4"/>
      <c r="B411" s="4"/>
      <c r="C411" s="4"/>
      <c r="D411" s="20"/>
      <c r="E411" s="20"/>
      <c r="F411" s="20"/>
      <c r="G411" s="4"/>
    </row>
    <row r="412" spans="1:7" ht="18.75">
      <c r="A412" s="4"/>
      <c r="B412" s="4"/>
      <c r="C412" s="4"/>
      <c r="D412" s="20"/>
      <c r="E412" s="20"/>
      <c r="F412" s="20"/>
      <c r="G412" s="4"/>
    </row>
    <row r="413" spans="1:7" ht="18.75">
      <c r="A413" s="4"/>
      <c r="B413" s="4"/>
      <c r="C413" s="4"/>
      <c r="D413" s="20"/>
      <c r="E413" s="20"/>
      <c r="F413" s="20"/>
      <c r="G413" s="4"/>
    </row>
    <row r="414" spans="1:7" ht="18.75">
      <c r="A414" s="4"/>
      <c r="B414" s="4"/>
      <c r="C414" s="4"/>
      <c r="D414" s="20"/>
      <c r="E414" s="20"/>
      <c r="F414" s="20"/>
      <c r="G414" s="4"/>
    </row>
    <row r="415" spans="1:7" ht="18.75">
      <c r="A415" s="4"/>
      <c r="B415" s="4"/>
      <c r="C415" s="4"/>
      <c r="D415" s="20"/>
      <c r="E415" s="20"/>
      <c r="F415" s="20"/>
      <c r="G415" s="4"/>
    </row>
    <row r="416" spans="1:7" ht="18.75">
      <c r="A416" s="4"/>
      <c r="B416" s="4"/>
      <c r="C416" s="4"/>
      <c r="D416" s="20"/>
      <c r="E416" s="20"/>
      <c r="F416" s="20"/>
      <c r="G416" s="4"/>
    </row>
    <row r="417" spans="1:7" ht="18.75">
      <c r="A417" s="4"/>
      <c r="B417" s="4"/>
      <c r="C417" s="4"/>
      <c r="D417" s="20"/>
      <c r="E417" s="20"/>
      <c r="F417" s="20"/>
      <c r="G417" s="4"/>
    </row>
    <row r="418" spans="1:7" ht="18.75">
      <c r="A418" s="4"/>
      <c r="B418" s="4"/>
      <c r="C418" s="4"/>
      <c r="D418" s="20"/>
      <c r="E418" s="20"/>
      <c r="F418" s="20"/>
      <c r="G418" s="4"/>
    </row>
    <row r="419" spans="1:7" ht="18.75">
      <c r="A419" s="4"/>
      <c r="B419" s="4"/>
      <c r="C419" s="4"/>
      <c r="D419" s="20"/>
      <c r="E419" s="20"/>
      <c r="F419" s="20"/>
      <c r="G419" s="4"/>
    </row>
    <row r="420" spans="1:7" ht="18.75">
      <c r="A420" s="4"/>
      <c r="B420" s="4"/>
      <c r="C420" s="4"/>
      <c r="D420" s="20"/>
      <c r="E420" s="20"/>
      <c r="F420" s="20"/>
      <c r="G420" s="4"/>
    </row>
    <row r="421" spans="1:7" ht="18.75">
      <c r="A421" s="4"/>
      <c r="B421" s="4"/>
      <c r="C421" s="4"/>
      <c r="D421" s="20"/>
      <c r="E421" s="20"/>
      <c r="F421" s="20"/>
      <c r="G421" s="4"/>
    </row>
    <row r="422" spans="1:7" ht="18.75">
      <c r="A422" s="4"/>
      <c r="B422" s="4"/>
      <c r="C422" s="4"/>
      <c r="D422" s="20"/>
      <c r="E422" s="20"/>
      <c r="F422" s="20"/>
      <c r="G422" s="4"/>
    </row>
    <row r="423" spans="1:7" ht="18.75">
      <c r="A423" s="4"/>
      <c r="B423" s="4"/>
      <c r="C423" s="4"/>
      <c r="D423" s="20"/>
      <c r="E423" s="20"/>
      <c r="F423" s="20"/>
      <c r="G423" s="4"/>
    </row>
    <row r="424" spans="1:7" ht="18.75">
      <c r="A424" s="4"/>
      <c r="B424" s="4"/>
      <c r="C424" s="4"/>
      <c r="D424" s="20"/>
      <c r="E424" s="20"/>
      <c r="F424" s="20"/>
      <c r="G424" s="4"/>
    </row>
    <row r="425" spans="1:7" ht="18.75">
      <c r="A425" s="4"/>
      <c r="B425" s="4"/>
      <c r="C425" s="4"/>
      <c r="D425" s="20"/>
      <c r="E425" s="20"/>
      <c r="F425" s="20"/>
      <c r="G425" s="4"/>
    </row>
    <row r="426" spans="1:7" ht="18.75">
      <c r="A426" s="4"/>
      <c r="B426" s="4"/>
      <c r="C426" s="4"/>
      <c r="D426" s="20"/>
      <c r="E426" s="20"/>
      <c r="F426" s="20"/>
      <c r="G426" s="4"/>
    </row>
    <row r="427" spans="1:7" ht="18.75">
      <c r="A427" s="4"/>
      <c r="B427" s="4"/>
      <c r="C427" s="4"/>
      <c r="D427" s="20"/>
      <c r="E427" s="20"/>
      <c r="F427" s="20"/>
      <c r="G427" s="4"/>
    </row>
    <row r="428" spans="1:7" ht="18.75">
      <c r="A428" s="4"/>
      <c r="B428" s="4"/>
      <c r="C428" s="4"/>
      <c r="D428" s="20"/>
      <c r="E428" s="20"/>
      <c r="F428" s="20"/>
      <c r="G428" s="4"/>
    </row>
    <row r="429" spans="1:7" ht="18.75">
      <c r="A429" s="4"/>
      <c r="B429" s="4"/>
      <c r="C429" s="4"/>
      <c r="D429" s="20"/>
      <c r="E429" s="20"/>
      <c r="F429" s="20"/>
      <c r="G429" s="4"/>
    </row>
    <row r="430" spans="1:7" ht="18.75">
      <c r="A430" s="4"/>
      <c r="B430" s="4"/>
      <c r="C430" s="4"/>
      <c r="D430" s="20"/>
      <c r="E430" s="20"/>
      <c r="F430" s="20"/>
      <c r="G430" s="4"/>
    </row>
    <row r="431" spans="1:7" ht="18.75">
      <c r="A431" s="4"/>
      <c r="B431" s="4"/>
      <c r="C431" s="4"/>
      <c r="D431" s="20"/>
      <c r="E431" s="20"/>
      <c r="F431" s="20"/>
      <c r="G431" s="4"/>
    </row>
    <row r="432" spans="1:7" ht="18.75">
      <c r="A432" s="4"/>
      <c r="B432" s="4"/>
      <c r="C432" s="4"/>
      <c r="D432" s="20"/>
      <c r="E432" s="20"/>
      <c r="F432" s="20"/>
      <c r="G432" s="4"/>
    </row>
    <row r="433" spans="1:7" ht="18.75">
      <c r="A433" s="4"/>
      <c r="B433" s="4"/>
      <c r="C433" s="4"/>
      <c r="D433" s="20"/>
      <c r="E433" s="20"/>
      <c r="F433" s="20"/>
      <c r="G433" s="4"/>
    </row>
    <row r="434" spans="1:7" ht="18.75">
      <c r="A434" s="4"/>
      <c r="B434" s="4"/>
      <c r="C434" s="4"/>
      <c r="D434" s="20"/>
      <c r="E434" s="20"/>
      <c r="F434" s="20"/>
      <c r="G434" s="4"/>
    </row>
    <row r="435" spans="1:7" ht="18.75">
      <c r="A435" s="4"/>
      <c r="B435" s="4"/>
      <c r="C435" s="4"/>
      <c r="D435" s="20"/>
      <c r="E435" s="20"/>
      <c r="F435" s="20"/>
      <c r="G435" s="4"/>
    </row>
    <row r="436" spans="1:7" ht="18.75">
      <c r="A436" s="4"/>
      <c r="B436" s="4"/>
      <c r="C436" s="4"/>
      <c r="D436" s="20"/>
      <c r="E436" s="20"/>
      <c r="F436" s="20"/>
      <c r="G436" s="4"/>
    </row>
    <row r="437" spans="1:7" ht="18.75">
      <c r="A437" s="4"/>
      <c r="B437" s="4"/>
      <c r="C437" s="4"/>
      <c r="D437" s="20"/>
      <c r="E437" s="20"/>
      <c r="F437" s="20"/>
      <c r="G437" s="4"/>
    </row>
    <row r="438" spans="1:7" ht="18.75">
      <c r="A438" s="4"/>
      <c r="B438" s="4"/>
      <c r="C438" s="4"/>
      <c r="D438" s="20"/>
      <c r="E438" s="20"/>
      <c r="F438" s="20"/>
      <c r="G438" s="4"/>
    </row>
    <row r="439" spans="1:7" ht="18.75">
      <c r="A439" s="4"/>
      <c r="B439" s="4"/>
      <c r="C439" s="4"/>
      <c r="D439" s="20"/>
      <c r="E439" s="20"/>
      <c r="F439" s="20"/>
      <c r="G439" s="4"/>
    </row>
    <row r="440" spans="1:7" ht="18.75">
      <c r="A440" s="4"/>
      <c r="B440" s="4"/>
      <c r="C440" s="4"/>
      <c r="D440" s="20"/>
      <c r="E440" s="20"/>
      <c r="F440" s="20"/>
      <c r="G440" s="4"/>
    </row>
    <row r="441" spans="1:7" ht="18.75">
      <c r="A441" s="4"/>
      <c r="B441" s="4"/>
      <c r="C441" s="4"/>
      <c r="D441" s="20"/>
      <c r="E441" s="20"/>
      <c r="F441" s="20"/>
      <c r="G441" s="4"/>
    </row>
    <row r="442" spans="1:7" ht="18.75">
      <c r="A442" s="4"/>
      <c r="B442" s="4"/>
      <c r="C442" s="4"/>
      <c r="D442" s="20"/>
      <c r="E442" s="20"/>
      <c r="F442" s="20"/>
      <c r="G442" s="4"/>
    </row>
    <row r="443" spans="1:7" ht="18.75">
      <c r="A443" s="4"/>
      <c r="B443" s="4"/>
      <c r="C443" s="4"/>
      <c r="D443" s="20"/>
      <c r="E443" s="20"/>
      <c r="F443" s="20"/>
      <c r="G443" s="4"/>
    </row>
    <row r="444" spans="1:7" ht="18.75">
      <c r="A444" s="4"/>
      <c r="B444" s="4"/>
      <c r="C444" s="4"/>
      <c r="D444" s="20"/>
      <c r="E444" s="20"/>
      <c r="F444" s="20"/>
      <c r="G444" s="4"/>
    </row>
    <row r="445" spans="1:7" ht="18.75">
      <c r="A445" s="4"/>
      <c r="B445" s="4"/>
      <c r="C445" s="4"/>
      <c r="D445" s="20"/>
      <c r="E445" s="20"/>
      <c r="F445" s="20"/>
      <c r="G445" s="4"/>
    </row>
    <row r="446" spans="1:7" ht="18.75">
      <c r="A446" s="4"/>
      <c r="B446" s="4"/>
      <c r="C446" s="4"/>
      <c r="D446" s="20"/>
      <c r="E446" s="20"/>
      <c r="F446" s="20"/>
      <c r="G446" s="4"/>
    </row>
    <row r="447" spans="1:7" ht="18.75">
      <c r="A447" s="4"/>
      <c r="B447" s="4"/>
      <c r="C447" s="4"/>
      <c r="D447" s="20"/>
      <c r="E447" s="20"/>
      <c r="F447" s="20"/>
      <c r="G447" s="4"/>
    </row>
    <row r="448" spans="1:7" ht="18.75">
      <c r="A448" s="4"/>
      <c r="B448" s="4"/>
      <c r="C448" s="4"/>
      <c r="D448" s="20"/>
      <c r="E448" s="20"/>
      <c r="F448" s="20"/>
      <c r="G448" s="4"/>
    </row>
    <row r="449" spans="1:7" ht="18.75">
      <c r="A449" s="4"/>
      <c r="B449" s="4"/>
      <c r="C449" s="4"/>
      <c r="D449" s="20"/>
      <c r="E449" s="20"/>
      <c r="F449" s="20"/>
      <c r="G449" s="4"/>
    </row>
    <row r="450" spans="1:7" ht="18.75">
      <c r="A450" s="4"/>
      <c r="B450" s="4"/>
      <c r="C450" s="4"/>
      <c r="D450" s="20"/>
      <c r="E450" s="20"/>
      <c r="F450" s="20"/>
      <c r="G450" s="4"/>
    </row>
    <row r="451" spans="1:7" ht="18.75">
      <c r="A451" s="4"/>
      <c r="B451" s="4"/>
      <c r="C451" s="4"/>
      <c r="D451" s="20"/>
      <c r="E451" s="20"/>
      <c r="F451" s="20"/>
      <c r="G451" s="4"/>
    </row>
    <row r="452" spans="1:7" ht="18.75">
      <c r="A452" s="4"/>
      <c r="B452" s="4"/>
      <c r="C452" s="4"/>
      <c r="D452" s="20"/>
      <c r="E452" s="20"/>
      <c r="F452" s="20"/>
      <c r="G452" s="4"/>
    </row>
    <row r="453" spans="1:7" ht="18.75">
      <c r="A453" s="4"/>
      <c r="B453" s="4"/>
      <c r="C453" s="4"/>
      <c r="D453" s="20"/>
      <c r="E453" s="20"/>
      <c r="F453" s="20"/>
      <c r="G453" s="4"/>
    </row>
    <row r="454" spans="1:7" ht="18.75">
      <c r="A454" s="4"/>
      <c r="B454" s="4"/>
      <c r="C454" s="4"/>
      <c r="D454" s="20"/>
      <c r="E454" s="20"/>
      <c r="F454" s="20"/>
      <c r="G454" s="4"/>
    </row>
    <row r="455" spans="1:7" ht="18.75">
      <c r="A455" s="4"/>
      <c r="B455" s="4"/>
      <c r="C455" s="4"/>
      <c r="D455" s="20"/>
      <c r="E455" s="20"/>
      <c r="F455" s="20"/>
      <c r="G455" s="4"/>
    </row>
  </sheetData>
  <mergeCells count="8">
    <mergeCell ref="A48:C48"/>
    <mergeCell ref="A6:C6"/>
    <mergeCell ref="A116:C116"/>
    <mergeCell ref="A1:G1"/>
    <mergeCell ref="A2:G2"/>
    <mergeCell ref="A4:G4"/>
    <mergeCell ref="A5:G5"/>
    <mergeCell ref="A3:G3"/>
  </mergeCells>
  <printOptions/>
  <pageMargins left="0.44" right="0" top="0.07874015748031496" bottom="0" header="0.1574803149606299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view="pageBreakPreview" zoomScaleNormal="120" zoomScaleSheetLayoutView="100" workbookViewId="0" topLeftCell="A1">
      <selection activeCell="C67" sqref="C67"/>
    </sheetView>
  </sheetViews>
  <sheetFormatPr defaultColWidth="9.140625" defaultRowHeight="21.75"/>
  <cols>
    <col min="1" max="1" width="1.7109375" style="8" customWidth="1"/>
    <col min="2" max="2" width="1.1484375" style="8" customWidth="1"/>
    <col min="3" max="3" width="49.7109375" style="8" customWidth="1"/>
    <col min="4" max="4" width="15.00390625" style="8" customWidth="1"/>
    <col min="5" max="5" width="11.7109375" style="8" customWidth="1"/>
    <col min="6" max="6" width="11.57421875" style="8" customWidth="1"/>
    <col min="7" max="7" width="11.140625" style="8" customWidth="1"/>
    <col min="8" max="8" width="9.140625" style="8" customWidth="1"/>
    <col min="9" max="9" width="11.57421875" style="8" customWidth="1"/>
    <col min="10" max="16384" width="9.140625" style="8" customWidth="1"/>
  </cols>
  <sheetData>
    <row r="1" spans="1:7" ht="19.5">
      <c r="A1" s="176" t="s">
        <v>0</v>
      </c>
      <c r="B1" s="176"/>
      <c r="C1" s="176"/>
      <c r="D1" s="176"/>
      <c r="E1" s="176"/>
      <c r="F1" s="176"/>
      <c r="G1" s="176"/>
    </row>
    <row r="2" spans="1:7" ht="19.5">
      <c r="A2" s="176" t="s">
        <v>108</v>
      </c>
      <c r="B2" s="176"/>
      <c r="C2" s="176"/>
      <c r="D2" s="176"/>
      <c r="E2" s="176"/>
      <c r="F2" s="176"/>
      <c r="G2" s="176"/>
    </row>
    <row r="3" spans="1:7" ht="21.75" customHeight="1">
      <c r="A3" s="176" t="s">
        <v>197</v>
      </c>
      <c r="B3" s="176"/>
      <c r="C3" s="176"/>
      <c r="D3" s="176"/>
      <c r="E3" s="176"/>
      <c r="F3" s="176"/>
      <c r="G3" s="176"/>
    </row>
    <row r="4" spans="1:7" ht="19.5">
      <c r="A4" s="176" t="s">
        <v>211</v>
      </c>
      <c r="B4" s="176"/>
      <c r="C4" s="176"/>
      <c r="D4" s="176"/>
      <c r="E4" s="176"/>
      <c r="F4" s="176"/>
      <c r="G4" s="176"/>
    </row>
    <row r="5" spans="1:7" ht="19.5">
      <c r="A5" s="176" t="s">
        <v>35</v>
      </c>
      <c r="B5" s="176"/>
      <c r="C5" s="176"/>
      <c r="D5" s="176"/>
      <c r="E5" s="176"/>
      <c r="F5" s="176"/>
      <c r="G5" s="176"/>
    </row>
    <row r="6" spans="1:7" ht="19.5">
      <c r="A6" s="175" t="s">
        <v>3</v>
      </c>
      <c r="B6" s="175"/>
      <c r="C6" s="172"/>
      <c r="D6" s="11" t="s">
        <v>4</v>
      </c>
      <c r="E6" s="11" t="s">
        <v>5</v>
      </c>
      <c r="F6" s="11" t="s">
        <v>6</v>
      </c>
      <c r="G6" s="10" t="s">
        <v>7</v>
      </c>
    </row>
    <row r="7" spans="1:7" s="28" customFormat="1" ht="18.75">
      <c r="A7" s="21" t="s">
        <v>2</v>
      </c>
      <c r="B7" s="22"/>
      <c r="C7" s="22"/>
      <c r="D7" s="24">
        <f>SUM(D8+D48)</f>
        <v>1487086</v>
      </c>
      <c r="E7" s="24">
        <f>SUM(E8+E48)</f>
        <v>1239279.05</v>
      </c>
      <c r="F7" s="24">
        <f>SUM(D7-E7)</f>
        <v>247806.94999999995</v>
      </c>
      <c r="G7" s="26">
        <f aca="true" t="shared" si="0" ref="G7:G58">SUM(E7*100/D7)</f>
        <v>83.33607135027833</v>
      </c>
    </row>
    <row r="8" spans="1:7" s="28" customFormat="1" ht="18.75">
      <c r="A8" s="21" t="s">
        <v>8</v>
      </c>
      <c r="B8" s="22"/>
      <c r="C8" s="22"/>
      <c r="D8" s="24">
        <f>SUM(D9+D19+D22+D42)</f>
        <v>1346486</v>
      </c>
      <c r="E8" s="24">
        <f>SUM(E9+E19+E22+E42)</f>
        <v>1116879.05</v>
      </c>
      <c r="F8" s="24">
        <f>SUM(D8-E8)</f>
        <v>229606.94999999995</v>
      </c>
      <c r="G8" s="26">
        <f t="shared" si="0"/>
        <v>82.94769124966766</v>
      </c>
    </row>
    <row r="9" spans="1:7" s="28" customFormat="1" ht="18.75">
      <c r="A9" s="21" t="s">
        <v>9</v>
      </c>
      <c r="B9" s="22"/>
      <c r="C9" s="22"/>
      <c r="D9" s="24">
        <f>SUM(D10+D16)</f>
        <v>627188</v>
      </c>
      <c r="E9" s="24">
        <f>SUM(E10+E16)</f>
        <v>573678</v>
      </c>
      <c r="F9" s="24">
        <f>SUM(D9-E9)</f>
        <v>53510</v>
      </c>
      <c r="G9" s="26">
        <f t="shared" si="0"/>
        <v>91.46826788777847</v>
      </c>
    </row>
    <row r="10" spans="1:7" ht="19.5">
      <c r="A10" s="21" t="s">
        <v>10</v>
      </c>
      <c r="B10" s="14"/>
      <c r="C10" s="117"/>
      <c r="D10" s="90">
        <f>SUM(D11:D12)</f>
        <v>492764</v>
      </c>
      <c r="E10" s="90">
        <f>SUM(E11:E12)</f>
        <v>443058</v>
      </c>
      <c r="F10" s="24">
        <f>SUM(D10-E10)</f>
        <v>49706</v>
      </c>
      <c r="G10" s="91">
        <f t="shared" si="0"/>
        <v>89.91281830653213</v>
      </c>
    </row>
    <row r="11" spans="1:7" ht="19.5">
      <c r="A11" s="13"/>
      <c r="B11" s="14" t="s">
        <v>11</v>
      </c>
      <c r="C11" s="117"/>
      <c r="D11" s="16">
        <v>415524</v>
      </c>
      <c r="E11" s="16">
        <v>396528</v>
      </c>
      <c r="F11" s="16">
        <f aca="true" t="shared" si="1" ref="F11:F43">SUM(D11-E11)</f>
        <v>18996</v>
      </c>
      <c r="G11" s="19">
        <f t="shared" si="0"/>
        <v>95.4284229069801</v>
      </c>
    </row>
    <row r="12" spans="1:7" ht="19.5">
      <c r="A12" s="13"/>
      <c r="B12" s="14" t="s">
        <v>12</v>
      </c>
      <c r="C12" s="68"/>
      <c r="D12" s="95">
        <f>SUM(D13:D15)</f>
        <v>77240</v>
      </c>
      <c r="E12" s="95">
        <f>SUM(E13:E15)</f>
        <v>46530</v>
      </c>
      <c r="F12" s="16">
        <f t="shared" si="1"/>
        <v>30710</v>
      </c>
      <c r="G12" s="19">
        <f t="shared" si="0"/>
        <v>60.24080787156913</v>
      </c>
    </row>
    <row r="13" spans="1:7" ht="19.5">
      <c r="A13" s="13"/>
      <c r="B13" s="14"/>
      <c r="C13" s="117" t="s">
        <v>219</v>
      </c>
      <c r="D13" s="16">
        <v>51180</v>
      </c>
      <c r="E13" s="16">
        <v>21720</v>
      </c>
      <c r="F13" s="16">
        <f t="shared" si="1"/>
        <v>29460</v>
      </c>
      <c r="G13" s="19">
        <f t="shared" si="0"/>
        <v>42.438452520515824</v>
      </c>
    </row>
    <row r="14" spans="1:7" ht="19.5">
      <c r="A14" s="13"/>
      <c r="B14" s="14"/>
      <c r="C14" s="117" t="s">
        <v>220</v>
      </c>
      <c r="D14" s="16">
        <v>5600</v>
      </c>
      <c r="E14" s="16">
        <v>4350</v>
      </c>
      <c r="F14" s="16">
        <f t="shared" si="1"/>
        <v>1250</v>
      </c>
      <c r="G14" s="19">
        <f t="shared" si="0"/>
        <v>77.67857142857143</v>
      </c>
    </row>
    <row r="15" spans="1:7" ht="19.5">
      <c r="A15" s="13"/>
      <c r="B15" s="14"/>
      <c r="C15" s="68" t="s">
        <v>221</v>
      </c>
      <c r="D15" s="16">
        <v>20460</v>
      </c>
      <c r="E15" s="16">
        <v>20460</v>
      </c>
      <c r="F15" s="16">
        <f t="shared" si="1"/>
        <v>0</v>
      </c>
      <c r="G15" s="19">
        <f t="shared" si="0"/>
        <v>100</v>
      </c>
    </row>
    <row r="16" spans="1:7" ht="19.5">
      <c r="A16" s="21" t="s">
        <v>36</v>
      </c>
      <c r="B16" s="68"/>
      <c r="C16" s="14"/>
      <c r="D16" s="90">
        <f>SUM(D17:D18)</f>
        <v>134424</v>
      </c>
      <c r="E16" s="90">
        <f>SUM(E17:E18)</f>
        <v>130620</v>
      </c>
      <c r="F16" s="24">
        <f>SUM(D16-E16)</f>
        <v>3804</v>
      </c>
      <c r="G16" s="91">
        <f t="shared" si="0"/>
        <v>97.1701481878236</v>
      </c>
    </row>
    <row r="17" spans="1:7" ht="19.5">
      <c r="A17" s="13"/>
      <c r="B17" s="14" t="s">
        <v>36</v>
      </c>
      <c r="C17" s="117"/>
      <c r="D17" s="16">
        <v>116424</v>
      </c>
      <c r="E17" s="16">
        <v>112620</v>
      </c>
      <c r="F17" s="16">
        <f t="shared" si="1"/>
        <v>3804</v>
      </c>
      <c r="G17" s="19">
        <f t="shared" si="0"/>
        <v>96.73263244691816</v>
      </c>
    </row>
    <row r="18" spans="1:7" s="28" customFormat="1" ht="18.75">
      <c r="A18" s="120"/>
      <c r="B18" s="100" t="s">
        <v>125</v>
      </c>
      <c r="C18" s="119"/>
      <c r="D18" s="95">
        <v>18000</v>
      </c>
      <c r="E18" s="95">
        <v>18000</v>
      </c>
      <c r="F18" s="16">
        <f t="shared" si="1"/>
        <v>0</v>
      </c>
      <c r="G18" s="19">
        <f t="shared" si="0"/>
        <v>100</v>
      </c>
    </row>
    <row r="19" spans="1:7" ht="19.5">
      <c r="A19" s="81" t="s">
        <v>13</v>
      </c>
      <c r="B19" s="94"/>
      <c r="C19" s="94"/>
      <c r="D19" s="90">
        <f>SUM(D20:D21)</f>
        <v>205698</v>
      </c>
      <c r="E19" s="90">
        <f>SUM(E20:E21)</f>
        <v>197340</v>
      </c>
      <c r="F19" s="24">
        <f>SUM(D19-E19)</f>
        <v>8358</v>
      </c>
      <c r="G19" s="91">
        <f t="shared" si="0"/>
        <v>95.9367616602981</v>
      </c>
    </row>
    <row r="20" spans="1:7" ht="19.5">
      <c r="A20" s="116"/>
      <c r="B20" s="100" t="s">
        <v>104</v>
      </c>
      <c r="C20" s="100"/>
      <c r="D20" s="95">
        <v>156618</v>
      </c>
      <c r="E20" s="95">
        <v>152940</v>
      </c>
      <c r="F20" s="16">
        <f t="shared" si="1"/>
        <v>3678</v>
      </c>
      <c r="G20" s="19">
        <f t="shared" si="0"/>
        <v>97.65161092594721</v>
      </c>
    </row>
    <row r="21" spans="1:7" s="28" customFormat="1" ht="18.75">
      <c r="A21" s="123"/>
      <c r="B21" s="109" t="s">
        <v>12</v>
      </c>
      <c r="C21" s="109"/>
      <c r="D21" s="115">
        <v>49080</v>
      </c>
      <c r="E21" s="115">
        <v>44400</v>
      </c>
      <c r="F21" s="16">
        <f t="shared" si="1"/>
        <v>4680</v>
      </c>
      <c r="G21" s="19">
        <f t="shared" si="0"/>
        <v>90.46454767726162</v>
      </c>
    </row>
    <row r="22" spans="1:7" ht="19.5">
      <c r="A22" s="21" t="s">
        <v>14</v>
      </c>
      <c r="B22" s="22"/>
      <c r="C22" s="22"/>
      <c r="D22" s="24">
        <f>SUM(D23+D28+D38)</f>
        <v>503600</v>
      </c>
      <c r="E22" s="24">
        <f>SUM(E23+E28+E38)</f>
        <v>335861.05</v>
      </c>
      <c r="F22" s="24">
        <f>SUM(D22-E22)</f>
        <v>167738.95</v>
      </c>
      <c r="G22" s="26">
        <f t="shared" si="0"/>
        <v>66.69202740270056</v>
      </c>
    </row>
    <row r="23" spans="1:7" ht="19.5">
      <c r="A23" s="81" t="s">
        <v>15</v>
      </c>
      <c r="B23" s="94"/>
      <c r="C23" s="117"/>
      <c r="D23" s="90">
        <f>SUM(D24:D27)</f>
        <v>165600</v>
      </c>
      <c r="E23" s="90">
        <f>SUM(E24:E27)</f>
        <v>69358</v>
      </c>
      <c r="F23" s="24">
        <f>SUM(D23-E23)</f>
        <v>96242</v>
      </c>
      <c r="G23" s="91">
        <f t="shared" si="0"/>
        <v>41.882850241545896</v>
      </c>
    </row>
    <row r="24" spans="1:7" ht="19.5">
      <c r="A24" s="13"/>
      <c r="B24" s="14" t="s">
        <v>17</v>
      </c>
      <c r="C24" s="117"/>
      <c r="D24" s="16">
        <v>20000</v>
      </c>
      <c r="E24" s="16">
        <v>6450</v>
      </c>
      <c r="F24" s="16">
        <f t="shared" si="1"/>
        <v>13550</v>
      </c>
      <c r="G24" s="19">
        <f t="shared" si="0"/>
        <v>32.25</v>
      </c>
    </row>
    <row r="25" spans="1:7" ht="19.5">
      <c r="A25" s="79"/>
      <c r="B25" s="14" t="s">
        <v>18</v>
      </c>
      <c r="C25" s="117"/>
      <c r="D25" s="16">
        <v>70000</v>
      </c>
      <c r="E25" s="16">
        <v>19948</v>
      </c>
      <c r="F25" s="16">
        <f t="shared" si="1"/>
        <v>50052</v>
      </c>
      <c r="G25" s="19">
        <f t="shared" si="0"/>
        <v>28.497142857142858</v>
      </c>
    </row>
    <row r="26" spans="1:7" ht="19.5">
      <c r="A26" s="13"/>
      <c r="B26" s="14" t="s">
        <v>19</v>
      </c>
      <c r="C26" s="124"/>
      <c r="D26" s="16">
        <v>20000</v>
      </c>
      <c r="E26" s="16">
        <v>7560</v>
      </c>
      <c r="F26" s="16">
        <f t="shared" si="1"/>
        <v>12440</v>
      </c>
      <c r="G26" s="19">
        <f t="shared" si="0"/>
        <v>37.8</v>
      </c>
    </row>
    <row r="27" spans="1:7" ht="19.5">
      <c r="A27" s="13"/>
      <c r="B27" s="14" t="s">
        <v>37</v>
      </c>
      <c r="C27" s="117"/>
      <c r="D27" s="16">
        <v>55600</v>
      </c>
      <c r="E27" s="16">
        <v>35400</v>
      </c>
      <c r="F27" s="16">
        <f t="shared" si="1"/>
        <v>20200</v>
      </c>
      <c r="G27" s="19">
        <f t="shared" si="0"/>
        <v>63.669064748201436</v>
      </c>
    </row>
    <row r="28" spans="1:7" ht="19.5">
      <c r="A28" s="21" t="s">
        <v>20</v>
      </c>
      <c r="B28" s="22"/>
      <c r="C28" s="118"/>
      <c r="D28" s="90">
        <f>SUM(D29+D32+D33)</f>
        <v>258000</v>
      </c>
      <c r="E28" s="90">
        <f>SUM(E29+E32+E33)</f>
        <v>188015</v>
      </c>
      <c r="F28" s="24">
        <f>SUM(D28-E28)</f>
        <v>69985</v>
      </c>
      <c r="G28" s="91">
        <f>SUM(E28*100/D28)</f>
        <v>72.87403100775194</v>
      </c>
    </row>
    <row r="29" spans="1:7" ht="19.5">
      <c r="A29" s="79"/>
      <c r="B29" s="6" t="s">
        <v>21</v>
      </c>
      <c r="C29" s="68"/>
      <c r="D29" s="16">
        <f>SUM(D30:D31)</f>
        <v>140000</v>
      </c>
      <c r="E29" s="16">
        <f>SUM(E30:E31)</f>
        <v>118890</v>
      </c>
      <c r="F29" s="95">
        <f>SUM(D29-E29)</f>
        <v>21110</v>
      </c>
      <c r="G29" s="19">
        <f>SUM(E29*100/D29)</f>
        <v>84.92142857142858</v>
      </c>
    </row>
    <row r="30" spans="1:7" ht="19.5">
      <c r="A30" s="79"/>
      <c r="B30" s="6"/>
      <c r="C30" s="14" t="s">
        <v>162</v>
      </c>
      <c r="D30" s="16">
        <v>100000</v>
      </c>
      <c r="E30" s="16">
        <v>88040</v>
      </c>
      <c r="F30" s="95">
        <f t="shared" si="1"/>
        <v>11960</v>
      </c>
      <c r="G30" s="19">
        <f>SUM(E30*100/D30)</f>
        <v>88.04</v>
      </c>
    </row>
    <row r="31" spans="1:7" ht="19.5">
      <c r="A31" s="79"/>
      <c r="B31" s="6"/>
      <c r="C31" s="14" t="s">
        <v>163</v>
      </c>
      <c r="D31" s="16">
        <v>40000</v>
      </c>
      <c r="E31" s="16">
        <v>30850</v>
      </c>
      <c r="F31" s="95">
        <f t="shared" si="1"/>
        <v>9150</v>
      </c>
      <c r="G31" s="19">
        <f>SUM(E31*100/D31)</f>
        <v>77.125</v>
      </c>
    </row>
    <row r="32" spans="1:7" ht="19.5">
      <c r="A32" s="13"/>
      <c r="B32" s="14" t="s">
        <v>22</v>
      </c>
      <c r="C32" s="14"/>
      <c r="D32" s="16">
        <v>20000</v>
      </c>
      <c r="E32" s="16">
        <v>5000</v>
      </c>
      <c r="F32" s="16">
        <f t="shared" si="1"/>
        <v>15000</v>
      </c>
      <c r="G32" s="19">
        <f t="shared" si="0"/>
        <v>25</v>
      </c>
    </row>
    <row r="33" spans="1:7" ht="19.5">
      <c r="A33" s="13"/>
      <c r="B33" s="14" t="s">
        <v>107</v>
      </c>
      <c r="C33" s="68"/>
      <c r="D33" s="95">
        <f>SUM(D34:D37)</f>
        <v>98000</v>
      </c>
      <c r="E33" s="95">
        <f>SUM(E34:E37)</f>
        <v>64125</v>
      </c>
      <c r="F33" s="95">
        <f>SUM(D33-E33)</f>
        <v>33875</v>
      </c>
      <c r="G33" s="19">
        <f t="shared" si="0"/>
        <v>65.43367346938776</v>
      </c>
    </row>
    <row r="34" spans="1:7" ht="19.5">
      <c r="A34" s="13"/>
      <c r="B34" s="14"/>
      <c r="C34" s="14" t="s">
        <v>100</v>
      </c>
      <c r="D34" s="95">
        <v>50000</v>
      </c>
      <c r="E34" s="95">
        <v>37125</v>
      </c>
      <c r="F34" s="95">
        <f t="shared" si="1"/>
        <v>12875</v>
      </c>
      <c r="G34" s="96">
        <f t="shared" si="0"/>
        <v>74.25</v>
      </c>
    </row>
    <row r="35" spans="1:7" ht="19.5">
      <c r="A35" s="13"/>
      <c r="B35" s="14"/>
      <c r="C35" s="14" t="s">
        <v>126</v>
      </c>
      <c r="D35" s="16">
        <v>20000</v>
      </c>
      <c r="E35" s="16">
        <v>9000</v>
      </c>
      <c r="F35" s="16">
        <f t="shared" si="1"/>
        <v>11000</v>
      </c>
      <c r="G35" s="19">
        <f t="shared" si="0"/>
        <v>45</v>
      </c>
    </row>
    <row r="36" spans="1:7" ht="19.5">
      <c r="A36" s="13"/>
      <c r="B36" s="14"/>
      <c r="C36" s="14" t="s">
        <v>198</v>
      </c>
      <c r="D36" s="16">
        <v>18000</v>
      </c>
      <c r="E36" s="16">
        <v>18000</v>
      </c>
      <c r="F36" s="16">
        <f t="shared" si="1"/>
        <v>0</v>
      </c>
      <c r="G36" s="19">
        <f t="shared" si="0"/>
        <v>100</v>
      </c>
    </row>
    <row r="37" spans="1:7" s="83" customFormat="1" ht="19.5">
      <c r="A37" s="13"/>
      <c r="B37" s="14"/>
      <c r="C37" s="82" t="s">
        <v>164</v>
      </c>
      <c r="D37" s="16">
        <v>10000</v>
      </c>
      <c r="E37" s="16">
        <v>0</v>
      </c>
      <c r="F37" s="16">
        <f t="shared" si="1"/>
        <v>10000</v>
      </c>
      <c r="G37" s="19">
        <f t="shared" si="0"/>
        <v>0</v>
      </c>
    </row>
    <row r="38" spans="1:7" ht="19.5">
      <c r="A38" s="21" t="s">
        <v>23</v>
      </c>
      <c r="B38" s="119"/>
      <c r="C38" s="117"/>
      <c r="D38" s="90">
        <f>SUM(D39:D41)</f>
        <v>80000</v>
      </c>
      <c r="E38" s="90">
        <f>SUM(E39:E41)</f>
        <v>78488.05</v>
      </c>
      <c r="F38" s="90">
        <f t="shared" si="1"/>
        <v>1511.949999999997</v>
      </c>
      <c r="G38" s="91">
        <f t="shared" si="0"/>
        <v>98.1100625</v>
      </c>
    </row>
    <row r="39" spans="1:7" ht="19.5">
      <c r="A39" s="79"/>
      <c r="B39" s="110" t="s">
        <v>24</v>
      </c>
      <c r="C39" s="111"/>
      <c r="D39" s="95">
        <v>40000</v>
      </c>
      <c r="E39" s="95">
        <v>39993.05</v>
      </c>
      <c r="F39" s="95">
        <f t="shared" si="1"/>
        <v>6.94999999999709</v>
      </c>
      <c r="G39" s="96">
        <f t="shared" si="0"/>
        <v>99.98262500000001</v>
      </c>
    </row>
    <row r="40" spans="1:7" ht="19.5">
      <c r="A40" s="13"/>
      <c r="B40" s="110" t="s">
        <v>27</v>
      </c>
      <c r="C40" s="117"/>
      <c r="D40" s="16">
        <v>30000</v>
      </c>
      <c r="E40" s="16">
        <v>30000</v>
      </c>
      <c r="F40" s="16">
        <f t="shared" si="1"/>
        <v>0</v>
      </c>
      <c r="G40" s="19">
        <f t="shared" si="0"/>
        <v>100</v>
      </c>
    </row>
    <row r="41" spans="1:7" s="28" customFormat="1" ht="18.75">
      <c r="A41" s="13"/>
      <c r="B41" s="100" t="s">
        <v>120</v>
      </c>
      <c r="C41" s="122"/>
      <c r="D41" s="16">
        <v>10000</v>
      </c>
      <c r="E41" s="16">
        <v>8495</v>
      </c>
      <c r="F41" s="16">
        <f t="shared" si="1"/>
        <v>1505</v>
      </c>
      <c r="G41" s="19">
        <f t="shared" si="0"/>
        <v>84.95</v>
      </c>
    </row>
    <row r="42" spans="1:7" ht="19.5">
      <c r="A42" s="21" t="s">
        <v>28</v>
      </c>
      <c r="B42" s="22"/>
      <c r="C42" s="22"/>
      <c r="D42" s="24">
        <f>SUM(D43)</f>
        <v>10000</v>
      </c>
      <c r="E42" s="24">
        <f>SUM(E43)</f>
        <v>10000</v>
      </c>
      <c r="F42" s="24">
        <f t="shared" si="1"/>
        <v>0</v>
      </c>
      <c r="G42" s="26">
        <f t="shared" si="0"/>
        <v>100</v>
      </c>
    </row>
    <row r="43" spans="1:7" ht="19.5">
      <c r="A43" s="13"/>
      <c r="B43" s="6" t="s">
        <v>165</v>
      </c>
      <c r="C43" s="15"/>
      <c r="D43" s="16">
        <v>10000</v>
      </c>
      <c r="E43" s="16">
        <v>10000</v>
      </c>
      <c r="F43" s="16">
        <f t="shared" si="1"/>
        <v>0</v>
      </c>
      <c r="G43" s="19">
        <f t="shared" si="0"/>
        <v>100</v>
      </c>
    </row>
    <row r="44" spans="1:7" ht="19.5">
      <c r="A44" s="4"/>
      <c r="B44" s="4"/>
      <c r="C44" s="4"/>
      <c r="D44" s="20"/>
      <c r="E44" s="20"/>
      <c r="F44" s="20"/>
      <c r="G44" s="62"/>
    </row>
    <row r="45" spans="1:7" ht="19.5">
      <c r="A45" s="4"/>
      <c r="B45" s="4"/>
      <c r="C45" s="4"/>
      <c r="D45" s="20"/>
      <c r="E45" s="20"/>
      <c r="F45" s="20"/>
      <c r="G45" s="62"/>
    </row>
    <row r="46" spans="1:7" ht="19.5">
      <c r="A46" s="4"/>
      <c r="B46" s="4"/>
      <c r="C46" s="4"/>
      <c r="D46" s="20"/>
      <c r="E46" s="20"/>
      <c r="F46" s="20"/>
      <c r="G46" s="62"/>
    </row>
    <row r="47" spans="1:7" ht="19.5">
      <c r="A47" s="175" t="s">
        <v>3</v>
      </c>
      <c r="B47" s="175"/>
      <c r="C47" s="175"/>
      <c r="D47" s="11" t="s">
        <v>4</v>
      </c>
      <c r="E47" s="11" t="s">
        <v>5</v>
      </c>
      <c r="F47" s="11" t="s">
        <v>6</v>
      </c>
      <c r="G47" s="10" t="s">
        <v>7</v>
      </c>
    </row>
    <row r="48" spans="1:7" s="28" customFormat="1" ht="18.75">
      <c r="A48" s="21" t="s">
        <v>101</v>
      </c>
      <c r="B48" s="22"/>
      <c r="C48" s="22"/>
      <c r="D48" s="24">
        <f>SUM(D49)</f>
        <v>140600</v>
      </c>
      <c r="E48" s="24">
        <f>SUM(E49)</f>
        <v>122400</v>
      </c>
      <c r="F48" s="24">
        <f aca="true" t="shared" si="2" ref="F48:F58">SUM(D48-E48)</f>
        <v>18200</v>
      </c>
      <c r="G48" s="91">
        <f t="shared" si="0"/>
        <v>87.05547652916074</v>
      </c>
    </row>
    <row r="49" spans="1:7" ht="19.5">
      <c r="A49" s="81" t="s">
        <v>99</v>
      </c>
      <c r="B49" s="22"/>
      <c r="C49" s="122"/>
      <c r="D49" s="24">
        <f aca="true" t="shared" si="3" ref="D49:E51">SUM(D50)</f>
        <v>140600</v>
      </c>
      <c r="E49" s="24">
        <f t="shared" si="3"/>
        <v>122400</v>
      </c>
      <c r="F49" s="24">
        <f t="shared" si="2"/>
        <v>18200</v>
      </c>
      <c r="G49" s="91">
        <f t="shared" si="0"/>
        <v>87.05547652916074</v>
      </c>
    </row>
    <row r="50" spans="1:7" ht="19.5">
      <c r="A50" s="81" t="s">
        <v>34</v>
      </c>
      <c r="B50" s="99"/>
      <c r="C50" s="94"/>
      <c r="D50" s="24">
        <f>SUM(D51+D53+D55+D57)</f>
        <v>140600</v>
      </c>
      <c r="E50" s="24">
        <f>SUM(E51+E53+E55+E57)</f>
        <v>122400</v>
      </c>
      <c r="F50" s="24">
        <f t="shared" si="2"/>
        <v>18200</v>
      </c>
      <c r="G50" s="91">
        <f t="shared" si="0"/>
        <v>87.05547652916074</v>
      </c>
    </row>
    <row r="51" spans="1:7" ht="19.5">
      <c r="A51" s="81"/>
      <c r="B51" s="94" t="s">
        <v>102</v>
      </c>
      <c r="C51" s="99"/>
      <c r="D51" s="24">
        <f t="shared" si="3"/>
        <v>42000</v>
      </c>
      <c r="E51" s="24">
        <f t="shared" si="3"/>
        <v>39000</v>
      </c>
      <c r="F51" s="24">
        <f t="shared" si="2"/>
        <v>3000</v>
      </c>
      <c r="G51" s="91">
        <f t="shared" si="0"/>
        <v>92.85714285714286</v>
      </c>
    </row>
    <row r="52" spans="1:7" ht="19.5">
      <c r="A52" s="13"/>
      <c r="B52" s="6"/>
      <c r="C52" s="80" t="s">
        <v>199</v>
      </c>
      <c r="D52" s="16">
        <v>42000</v>
      </c>
      <c r="E52" s="95">
        <v>39000</v>
      </c>
      <c r="F52" s="16">
        <f t="shared" si="2"/>
        <v>3000</v>
      </c>
      <c r="G52" s="19">
        <f t="shared" si="0"/>
        <v>92.85714285714286</v>
      </c>
    </row>
    <row r="53" spans="1:7" ht="19.5">
      <c r="A53" s="13"/>
      <c r="B53" s="94" t="s">
        <v>124</v>
      </c>
      <c r="C53" s="99"/>
      <c r="D53" s="90">
        <f>SUM(D54)</f>
        <v>49000</v>
      </c>
      <c r="E53" s="90">
        <f>SUM(E54)</f>
        <v>49000</v>
      </c>
      <c r="F53" s="90">
        <f t="shared" si="2"/>
        <v>0</v>
      </c>
      <c r="G53" s="91">
        <f>SUM(E53*100/D53)</f>
        <v>100</v>
      </c>
    </row>
    <row r="54" spans="1:7" ht="19.5">
      <c r="A54" s="13"/>
      <c r="B54" s="14"/>
      <c r="C54" s="15" t="s">
        <v>160</v>
      </c>
      <c r="D54" s="16">
        <v>49000</v>
      </c>
      <c r="E54" s="16">
        <v>49000</v>
      </c>
      <c r="F54" s="16">
        <f t="shared" si="2"/>
        <v>0</v>
      </c>
      <c r="G54" s="19">
        <f>SUM(E54*100/D54)</f>
        <v>100</v>
      </c>
    </row>
    <row r="55" spans="1:7" ht="19.5">
      <c r="A55" s="13"/>
      <c r="B55" s="94" t="s">
        <v>200</v>
      </c>
      <c r="C55" s="99"/>
      <c r="D55" s="90">
        <f>SUM(D56)</f>
        <v>40000</v>
      </c>
      <c r="E55" s="90">
        <f>SUM(E56)</f>
        <v>34400</v>
      </c>
      <c r="F55" s="90">
        <f t="shared" si="2"/>
        <v>5600</v>
      </c>
      <c r="G55" s="91">
        <f>SUM(E55*100/D55)</f>
        <v>86</v>
      </c>
    </row>
    <row r="56" spans="1:7" ht="19.5">
      <c r="A56" s="13"/>
      <c r="B56" s="14"/>
      <c r="C56" s="15" t="s">
        <v>201</v>
      </c>
      <c r="D56" s="16">
        <v>40000</v>
      </c>
      <c r="E56" s="16">
        <v>34400</v>
      </c>
      <c r="F56" s="16">
        <f t="shared" si="2"/>
        <v>5600</v>
      </c>
      <c r="G56" s="19">
        <f>SUM(E56*100/D56)</f>
        <v>86</v>
      </c>
    </row>
    <row r="57" spans="1:7" ht="19.5">
      <c r="A57" s="13"/>
      <c r="B57" s="94" t="s">
        <v>102</v>
      </c>
      <c r="C57" s="99"/>
      <c r="D57" s="90">
        <f>SUM(D58)</f>
        <v>9600</v>
      </c>
      <c r="E57" s="90">
        <f>SUM(E58)</f>
        <v>0</v>
      </c>
      <c r="F57" s="90">
        <f t="shared" si="2"/>
        <v>9600</v>
      </c>
      <c r="G57" s="91">
        <f t="shared" si="0"/>
        <v>0</v>
      </c>
    </row>
    <row r="58" spans="1:7" ht="19.5">
      <c r="A58" s="13"/>
      <c r="B58" s="14"/>
      <c r="C58" s="15" t="s">
        <v>202</v>
      </c>
      <c r="D58" s="16">
        <v>9600</v>
      </c>
      <c r="E58" s="16">
        <v>0</v>
      </c>
      <c r="F58" s="16">
        <f t="shared" si="2"/>
        <v>9600</v>
      </c>
      <c r="G58" s="19">
        <f t="shared" si="0"/>
        <v>0</v>
      </c>
    </row>
    <row r="59" spans="1:7" ht="19.5">
      <c r="A59" s="4"/>
      <c r="B59" s="4"/>
      <c r="C59" s="4"/>
      <c r="D59" s="20"/>
      <c r="E59" s="20"/>
      <c r="F59" s="20"/>
      <c r="G59" s="62"/>
    </row>
    <row r="60" spans="1:7" ht="19.5">
      <c r="A60" s="4"/>
      <c r="B60" s="4"/>
      <c r="C60" s="4"/>
      <c r="D60" s="20"/>
      <c r="E60" s="20"/>
      <c r="F60" s="20"/>
      <c r="G60" s="62"/>
    </row>
    <row r="61" spans="1:7" ht="19.5">
      <c r="A61" s="1"/>
      <c r="B61" s="1"/>
      <c r="C61" s="77" t="s">
        <v>240</v>
      </c>
      <c r="D61" s="2"/>
      <c r="E61" s="2"/>
      <c r="F61" s="2"/>
      <c r="G61" s="1"/>
    </row>
    <row r="62" spans="3:7" ht="19.5">
      <c r="C62" s="31"/>
      <c r="D62" s="11" t="s">
        <v>4</v>
      </c>
      <c r="E62" s="11" t="s">
        <v>5</v>
      </c>
      <c r="F62" s="11" t="s">
        <v>6</v>
      </c>
      <c r="G62" s="17" t="s">
        <v>7</v>
      </c>
    </row>
    <row r="63" spans="3:7" ht="19.5">
      <c r="C63" s="31" t="s">
        <v>47</v>
      </c>
      <c r="D63" s="24">
        <f aca="true" t="shared" si="4" ref="D63:F64">SUM(D7)</f>
        <v>1487086</v>
      </c>
      <c r="E63" s="24">
        <f t="shared" si="4"/>
        <v>1239279.05</v>
      </c>
      <c r="F63" s="24">
        <f t="shared" si="4"/>
        <v>247806.94999999995</v>
      </c>
      <c r="G63" s="26">
        <f>SUM(E63*100/D63)</f>
        <v>83.33607135027833</v>
      </c>
    </row>
    <row r="64" spans="3:7" ht="19.5">
      <c r="C64" s="31" t="s">
        <v>48</v>
      </c>
      <c r="D64" s="24">
        <f t="shared" si="4"/>
        <v>1346486</v>
      </c>
      <c r="E64" s="24">
        <f t="shared" si="4"/>
        <v>1116879.05</v>
      </c>
      <c r="F64" s="24">
        <f t="shared" si="4"/>
        <v>229606.94999999995</v>
      </c>
      <c r="G64" s="26">
        <f>SUM(E64*100/D64)</f>
        <v>82.94769124966766</v>
      </c>
    </row>
    <row r="65" spans="3:7" ht="19.5">
      <c r="C65" s="31" t="s">
        <v>49</v>
      </c>
      <c r="D65" s="24">
        <f>SUM(D48)</f>
        <v>140600</v>
      </c>
      <c r="E65" s="24">
        <f>SUM(E49)</f>
        <v>122400</v>
      </c>
      <c r="F65" s="24">
        <f>SUM(D65-E65)</f>
        <v>18200</v>
      </c>
      <c r="G65" s="26">
        <f>SUM(E65*100/D65)</f>
        <v>87.05547652916074</v>
      </c>
    </row>
    <row r="67" spans="1:7" ht="19.5">
      <c r="A67" s="85"/>
      <c r="B67" s="85"/>
      <c r="C67" s="85"/>
      <c r="D67" s="85"/>
      <c r="E67" s="85"/>
      <c r="F67" s="85"/>
      <c r="G67" s="85"/>
    </row>
    <row r="68" spans="1:7" ht="19.5">
      <c r="A68" s="85"/>
      <c r="B68" s="85"/>
      <c r="C68" s="85"/>
      <c r="D68" s="85"/>
      <c r="E68" s="85"/>
      <c r="F68" s="85"/>
      <c r="G68" s="85"/>
    </row>
    <row r="69" spans="1:7" ht="19.5">
      <c r="A69" s="85"/>
      <c r="B69" s="85"/>
      <c r="C69" s="85"/>
      <c r="D69" s="85"/>
      <c r="E69" s="85"/>
      <c r="F69" s="85"/>
      <c r="G69" s="85"/>
    </row>
    <row r="70" spans="1:7" ht="19.5">
      <c r="A70" s="85"/>
      <c r="B70" s="85"/>
      <c r="C70" s="85"/>
      <c r="D70" s="85"/>
      <c r="E70" s="85"/>
      <c r="F70" s="85"/>
      <c r="G70" s="85"/>
    </row>
    <row r="71" spans="1:7" ht="19.5">
      <c r="A71" s="177"/>
      <c r="B71" s="177"/>
      <c r="C71" s="177"/>
      <c r="D71" s="64"/>
      <c r="E71" s="64"/>
      <c r="F71" s="64"/>
      <c r="G71" s="63"/>
    </row>
    <row r="72" spans="1:7" ht="19.5">
      <c r="A72" s="65"/>
      <c r="B72" s="65"/>
      <c r="C72" s="65"/>
      <c r="D72" s="67"/>
      <c r="E72" s="67"/>
      <c r="F72" s="67"/>
      <c r="G72" s="66"/>
    </row>
    <row r="73" spans="1:7" ht="19.5">
      <c r="A73" s="65"/>
      <c r="B73" s="65"/>
      <c r="C73" s="65"/>
      <c r="D73" s="67"/>
      <c r="E73" s="67"/>
      <c r="F73" s="67"/>
      <c r="G73" s="66"/>
    </row>
    <row r="74" spans="1:7" ht="19.5">
      <c r="A74" s="65"/>
      <c r="B74" s="65"/>
      <c r="C74" s="65"/>
      <c r="D74" s="67"/>
      <c r="E74" s="67"/>
      <c r="F74" s="67"/>
      <c r="G74" s="66"/>
    </row>
    <row r="75" spans="1:7" ht="19.5">
      <c r="A75" s="4"/>
      <c r="B75" s="4"/>
      <c r="C75" s="4"/>
      <c r="D75" s="20"/>
      <c r="E75" s="20"/>
      <c r="F75" s="20"/>
      <c r="G75" s="62"/>
    </row>
    <row r="76" spans="1:7" ht="19.5">
      <c r="A76" s="4"/>
      <c r="B76" s="4"/>
      <c r="C76" s="4"/>
      <c r="D76" s="20"/>
      <c r="E76" s="20"/>
      <c r="F76" s="20"/>
      <c r="G76" s="62"/>
    </row>
    <row r="77" spans="1:7" ht="19.5">
      <c r="A77" s="4"/>
      <c r="B77" s="4"/>
      <c r="C77" s="4"/>
      <c r="D77" s="20"/>
      <c r="E77" s="20"/>
      <c r="F77" s="20"/>
      <c r="G77" s="62"/>
    </row>
    <row r="78" spans="1:7" ht="19.5">
      <c r="A78" s="4"/>
      <c r="B78" s="4"/>
      <c r="C78" s="4"/>
      <c r="D78" s="20"/>
      <c r="E78" s="20"/>
      <c r="F78" s="20"/>
      <c r="G78" s="62"/>
    </row>
    <row r="79" spans="1:7" ht="19.5">
      <c r="A79" s="4"/>
      <c r="B79" s="4"/>
      <c r="C79" s="4"/>
      <c r="D79" s="20"/>
      <c r="E79" s="20"/>
      <c r="F79" s="20"/>
      <c r="G79" s="62"/>
    </row>
    <row r="80" spans="1:7" ht="19.5">
      <c r="A80" s="65"/>
      <c r="B80" s="65"/>
      <c r="C80" s="65"/>
      <c r="D80" s="67"/>
      <c r="E80" s="67"/>
      <c r="F80" s="67"/>
      <c r="G80" s="66"/>
    </row>
    <row r="81" spans="1:7" ht="19.5">
      <c r="A81" s="4"/>
      <c r="B81" s="4"/>
      <c r="C81" s="4"/>
      <c r="D81" s="20"/>
      <c r="E81" s="20"/>
      <c r="F81" s="20"/>
      <c r="G81" s="62"/>
    </row>
    <row r="82" spans="1:7" ht="19.5">
      <c r="A82" s="4"/>
      <c r="B82" s="4"/>
      <c r="C82" s="4"/>
      <c r="D82" s="20"/>
      <c r="E82" s="20"/>
      <c r="F82" s="20"/>
      <c r="G82" s="62"/>
    </row>
    <row r="83" spans="1:7" ht="19.5">
      <c r="A83" s="65"/>
      <c r="B83" s="65"/>
      <c r="C83" s="65"/>
      <c r="D83" s="67"/>
      <c r="E83" s="67"/>
      <c r="F83" s="67"/>
      <c r="G83" s="66"/>
    </row>
    <row r="84" spans="1:7" ht="19.5">
      <c r="A84" s="4"/>
      <c r="B84" s="4"/>
      <c r="C84" s="4"/>
      <c r="D84" s="20"/>
      <c r="E84" s="20"/>
      <c r="F84" s="20"/>
      <c r="G84" s="62"/>
    </row>
    <row r="85" spans="1:7" ht="19.5">
      <c r="A85" s="4"/>
      <c r="B85" s="4"/>
      <c r="C85" s="4"/>
      <c r="D85" s="20"/>
      <c r="E85" s="20"/>
      <c r="F85" s="20"/>
      <c r="G85" s="62"/>
    </row>
    <row r="86" spans="1:7" ht="19.5">
      <c r="A86" s="4"/>
      <c r="B86" s="4"/>
      <c r="C86" s="4"/>
      <c r="D86" s="20"/>
      <c r="E86" s="20"/>
      <c r="F86" s="20"/>
      <c r="G86" s="62"/>
    </row>
    <row r="87" spans="1:7" ht="19.5">
      <c r="A87" s="4"/>
      <c r="B87" s="4"/>
      <c r="C87" s="4"/>
      <c r="D87" s="20"/>
      <c r="E87" s="20"/>
      <c r="F87" s="20"/>
      <c r="G87" s="62"/>
    </row>
    <row r="88" spans="1:7" ht="19.5">
      <c r="A88" s="4"/>
      <c r="B88" s="4"/>
      <c r="C88" s="4"/>
      <c r="D88" s="20"/>
      <c r="E88" s="20"/>
      <c r="F88" s="20"/>
      <c r="G88" s="62"/>
    </row>
    <row r="89" spans="1:7" ht="19.5">
      <c r="A89" s="4"/>
      <c r="B89" s="4"/>
      <c r="C89" s="4"/>
      <c r="D89" s="20"/>
      <c r="E89" s="20"/>
      <c r="F89" s="20"/>
      <c r="G89" s="62"/>
    </row>
    <row r="90" spans="1:7" ht="19.5">
      <c r="A90" s="4"/>
      <c r="B90" s="4"/>
      <c r="C90" s="4"/>
      <c r="D90" s="20"/>
      <c r="E90" s="20"/>
      <c r="F90" s="20"/>
      <c r="G90" s="62"/>
    </row>
    <row r="91" spans="1:7" ht="19.5">
      <c r="A91" s="4"/>
      <c r="B91" s="4"/>
      <c r="C91" s="4"/>
      <c r="D91" s="20"/>
      <c r="E91" s="20"/>
      <c r="F91" s="20"/>
      <c r="G91" s="62"/>
    </row>
    <row r="92" spans="1:7" ht="19.5">
      <c r="A92" s="4"/>
      <c r="B92" s="4"/>
      <c r="C92" s="4"/>
      <c r="D92" s="20"/>
      <c r="E92" s="20"/>
      <c r="F92" s="20"/>
      <c r="G92" s="62"/>
    </row>
    <row r="93" spans="1:7" ht="19.5">
      <c r="A93" s="4"/>
      <c r="B93" s="4"/>
      <c r="C93" s="4"/>
      <c r="D93" s="20"/>
      <c r="E93" s="20"/>
      <c r="F93" s="20"/>
      <c r="G93" s="62"/>
    </row>
    <row r="94" spans="1:7" ht="19.5">
      <c r="A94" s="4"/>
      <c r="B94" s="4"/>
      <c r="C94" s="4"/>
      <c r="D94" s="20"/>
      <c r="E94" s="20"/>
      <c r="F94" s="20"/>
      <c r="G94" s="62"/>
    </row>
    <row r="95" spans="1:7" ht="19.5">
      <c r="A95" s="4"/>
      <c r="B95" s="4"/>
      <c r="C95" s="4"/>
      <c r="D95" s="20"/>
      <c r="E95" s="20"/>
      <c r="F95" s="20"/>
      <c r="G95" s="62"/>
    </row>
    <row r="96" spans="1:7" ht="19.5">
      <c r="A96" s="4"/>
      <c r="B96" s="4"/>
      <c r="C96" s="4"/>
      <c r="D96" s="20"/>
      <c r="E96" s="20"/>
      <c r="F96" s="20"/>
      <c r="G96" s="62"/>
    </row>
    <row r="97" spans="1:7" ht="19.5">
      <c r="A97" s="4"/>
      <c r="B97" s="4"/>
      <c r="C97" s="4"/>
      <c r="D97" s="20"/>
      <c r="E97" s="20"/>
      <c r="F97" s="20"/>
      <c r="G97" s="62"/>
    </row>
    <row r="98" spans="1:7" ht="19.5">
      <c r="A98" s="4"/>
      <c r="B98" s="4"/>
      <c r="C98" s="4"/>
      <c r="D98" s="20"/>
      <c r="E98" s="20"/>
      <c r="F98" s="20"/>
      <c r="G98" s="62"/>
    </row>
    <row r="99" spans="1:7" ht="19.5">
      <c r="A99" s="65"/>
      <c r="B99" s="65"/>
      <c r="C99" s="65"/>
      <c r="D99" s="67"/>
      <c r="E99" s="67"/>
      <c r="F99" s="67"/>
      <c r="G99" s="66"/>
    </row>
    <row r="100" spans="1:7" ht="19.5">
      <c r="A100" s="4"/>
      <c r="B100" s="4"/>
      <c r="C100" s="4"/>
      <c r="D100" s="20"/>
      <c r="E100" s="20"/>
      <c r="F100" s="20"/>
      <c r="G100" s="62"/>
    </row>
    <row r="101" spans="1:7" ht="19.5">
      <c r="A101" s="4"/>
      <c r="B101" s="4"/>
      <c r="C101" s="4"/>
      <c r="D101" s="20"/>
      <c r="E101" s="20"/>
      <c r="F101" s="20"/>
      <c r="G101" s="62"/>
    </row>
    <row r="102" spans="1:7" ht="19.5">
      <c r="A102" s="4"/>
      <c r="B102" s="4"/>
      <c r="C102" s="4"/>
      <c r="D102" s="20"/>
      <c r="E102" s="20"/>
      <c r="F102" s="20"/>
      <c r="G102" s="62"/>
    </row>
    <row r="103" spans="1:7" ht="19.5">
      <c r="A103" s="4"/>
      <c r="B103" s="4"/>
      <c r="C103" s="4"/>
      <c r="D103" s="20"/>
      <c r="E103" s="20"/>
      <c r="F103" s="20"/>
      <c r="G103" s="27"/>
    </row>
    <row r="104" spans="1:7" ht="19.5">
      <c r="A104" s="4"/>
      <c r="B104" s="4"/>
      <c r="C104" s="63"/>
      <c r="D104" s="20"/>
      <c r="E104" s="20"/>
      <c r="F104" s="20"/>
      <c r="G104" s="4"/>
    </row>
    <row r="105" spans="1:7" ht="19.5">
      <c r="A105" s="68"/>
      <c r="B105" s="68"/>
      <c r="C105" s="65"/>
      <c r="D105" s="64"/>
      <c r="E105" s="64"/>
      <c r="F105" s="64"/>
      <c r="G105" s="84"/>
    </row>
    <row r="106" spans="1:7" ht="19.5">
      <c r="A106" s="68"/>
      <c r="B106" s="68"/>
      <c r="C106" s="65"/>
      <c r="D106" s="67"/>
      <c r="E106" s="67"/>
      <c r="F106" s="67"/>
      <c r="G106" s="66"/>
    </row>
    <row r="107" spans="1:7" ht="19.5">
      <c r="A107" s="68"/>
      <c r="B107" s="68"/>
      <c r="C107" s="65"/>
      <c r="D107" s="67"/>
      <c r="E107" s="67"/>
      <c r="F107" s="67"/>
      <c r="G107" s="66"/>
    </row>
    <row r="108" spans="1:7" ht="19.5">
      <c r="A108" s="68"/>
      <c r="B108" s="68"/>
      <c r="C108" s="65"/>
      <c r="D108" s="67"/>
      <c r="E108" s="67"/>
      <c r="F108" s="67"/>
      <c r="G108" s="66"/>
    </row>
    <row r="109" spans="1:7" ht="19.5">
      <c r="A109" s="68"/>
      <c r="B109" s="68"/>
      <c r="C109" s="68"/>
      <c r="D109" s="68"/>
      <c r="E109" s="68"/>
      <c r="F109" s="68"/>
      <c r="G109" s="68"/>
    </row>
    <row r="110" spans="1:7" ht="19.5">
      <c r="A110" s="68"/>
      <c r="B110" s="68"/>
      <c r="C110" s="68"/>
      <c r="D110" s="68"/>
      <c r="E110" s="68"/>
      <c r="F110" s="68"/>
      <c r="G110" s="68"/>
    </row>
    <row r="111" spans="1:7" ht="19.5">
      <c r="A111" s="68"/>
      <c r="B111" s="68"/>
      <c r="C111" s="68"/>
      <c r="D111" s="68"/>
      <c r="E111" s="68"/>
      <c r="F111" s="68"/>
      <c r="G111" s="68"/>
    </row>
    <row r="112" spans="1:7" ht="19.5">
      <c r="A112" s="68"/>
      <c r="B112" s="68"/>
      <c r="C112" s="68"/>
      <c r="D112" s="68"/>
      <c r="E112" s="68"/>
      <c r="F112" s="68"/>
      <c r="G112" s="68"/>
    </row>
    <row r="113" spans="1:7" ht="19.5">
      <c r="A113" s="68"/>
      <c r="B113" s="68"/>
      <c r="C113" s="68"/>
      <c r="D113" s="68"/>
      <c r="E113" s="68"/>
      <c r="F113" s="68"/>
      <c r="G113" s="68"/>
    </row>
    <row r="114" spans="1:7" ht="19.5">
      <c r="A114" s="68"/>
      <c r="B114" s="68"/>
      <c r="C114" s="68"/>
      <c r="D114" s="68"/>
      <c r="E114" s="68"/>
      <c r="F114" s="68"/>
      <c r="G114" s="68"/>
    </row>
    <row r="115" spans="1:7" ht="19.5">
      <c r="A115" s="68"/>
      <c r="B115" s="68"/>
      <c r="C115" s="68"/>
      <c r="D115" s="68"/>
      <c r="E115" s="68"/>
      <c r="F115" s="68"/>
      <c r="G115" s="68"/>
    </row>
    <row r="116" spans="1:7" ht="19.5">
      <c r="A116" s="68"/>
      <c r="B116" s="68"/>
      <c r="C116" s="68"/>
      <c r="D116" s="68"/>
      <c r="E116" s="68"/>
      <c r="F116" s="68"/>
      <c r="G116" s="68"/>
    </row>
    <row r="117" spans="1:7" ht="19.5">
      <c r="A117" s="68"/>
      <c r="B117" s="68"/>
      <c r="C117" s="68"/>
      <c r="D117" s="68"/>
      <c r="E117" s="68"/>
      <c r="F117" s="68"/>
      <c r="G117" s="68"/>
    </row>
    <row r="118" spans="1:7" ht="19.5">
      <c r="A118" s="68"/>
      <c r="B118" s="68"/>
      <c r="C118" s="68"/>
      <c r="D118" s="68"/>
      <c r="E118" s="68"/>
      <c r="F118" s="68"/>
      <c r="G118" s="68"/>
    </row>
    <row r="119" spans="1:7" ht="19.5">
      <c r="A119" s="68"/>
      <c r="B119" s="68"/>
      <c r="C119" s="68"/>
      <c r="D119" s="68"/>
      <c r="E119" s="68"/>
      <c r="F119" s="68"/>
      <c r="G119" s="68"/>
    </row>
    <row r="120" spans="1:7" ht="19.5">
      <c r="A120" s="68"/>
      <c r="B120" s="68"/>
      <c r="C120" s="68"/>
      <c r="D120" s="68"/>
      <c r="E120" s="68"/>
      <c r="F120" s="68"/>
      <c r="G120" s="68"/>
    </row>
    <row r="121" spans="1:7" ht="19.5">
      <c r="A121" s="68"/>
      <c r="B121" s="68"/>
      <c r="C121" s="68"/>
      <c r="D121" s="68"/>
      <c r="E121" s="68"/>
      <c r="F121" s="68"/>
      <c r="G121" s="68"/>
    </row>
    <row r="122" spans="1:7" ht="19.5">
      <c r="A122" s="68"/>
      <c r="B122" s="68"/>
      <c r="C122" s="68"/>
      <c r="D122" s="68"/>
      <c r="E122" s="68"/>
      <c r="F122" s="68"/>
      <c r="G122" s="68"/>
    </row>
    <row r="123" spans="1:7" ht="19.5">
      <c r="A123" s="68"/>
      <c r="B123" s="68"/>
      <c r="C123" s="68"/>
      <c r="D123" s="68"/>
      <c r="E123" s="68"/>
      <c r="F123" s="68"/>
      <c r="G123" s="68"/>
    </row>
    <row r="124" spans="1:7" ht="19.5">
      <c r="A124" s="68"/>
      <c r="B124" s="68"/>
      <c r="C124" s="68"/>
      <c r="D124" s="68"/>
      <c r="E124" s="68"/>
      <c r="F124" s="68"/>
      <c r="G124" s="68"/>
    </row>
    <row r="125" spans="1:7" ht="19.5">
      <c r="A125" s="68"/>
      <c r="B125" s="68"/>
      <c r="C125" s="68"/>
      <c r="D125" s="68"/>
      <c r="E125" s="68"/>
      <c r="F125" s="68"/>
      <c r="G125" s="68"/>
    </row>
    <row r="126" spans="1:7" ht="19.5">
      <c r="A126" s="68"/>
      <c r="B126" s="68"/>
      <c r="C126" s="68"/>
      <c r="D126" s="68"/>
      <c r="E126" s="68"/>
      <c r="F126" s="68"/>
      <c r="G126" s="68"/>
    </row>
  </sheetData>
  <mergeCells count="8">
    <mergeCell ref="A71:C71"/>
    <mergeCell ref="A6:C6"/>
    <mergeCell ref="A1:G1"/>
    <mergeCell ref="A2:G2"/>
    <mergeCell ref="A4:G4"/>
    <mergeCell ref="A5:G5"/>
    <mergeCell ref="A3:G3"/>
    <mergeCell ref="A47:C47"/>
  </mergeCells>
  <printOptions/>
  <pageMargins left="0.47" right="0.41" top="0.4" bottom="0.33" header="0.4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1"/>
  <sheetViews>
    <sheetView view="pageBreakPreview" zoomScale="120" zoomScaleNormal="120" zoomScaleSheetLayoutView="120" workbookViewId="0" topLeftCell="A49">
      <selection activeCell="C59" sqref="C59"/>
    </sheetView>
  </sheetViews>
  <sheetFormatPr defaultColWidth="9.140625" defaultRowHeight="21.75"/>
  <cols>
    <col min="1" max="1" width="2.7109375" style="8" customWidth="1"/>
    <col min="2" max="2" width="1.8515625" style="8" customWidth="1"/>
    <col min="3" max="3" width="48.421875" style="8" customWidth="1"/>
    <col min="4" max="4" width="13.8515625" style="9" customWidth="1"/>
    <col min="5" max="5" width="12.28125" style="9" customWidth="1"/>
    <col min="6" max="6" width="13.00390625" style="9" customWidth="1"/>
    <col min="7" max="7" width="11.421875" style="8" customWidth="1"/>
    <col min="8" max="8" width="9.140625" style="8" customWidth="1"/>
    <col min="9" max="9" width="14.00390625" style="8" customWidth="1"/>
    <col min="10" max="16384" width="9.140625" style="8" customWidth="1"/>
  </cols>
  <sheetData>
    <row r="1" spans="1:7" ht="19.5">
      <c r="A1" s="176" t="s">
        <v>0</v>
      </c>
      <c r="B1" s="176"/>
      <c r="C1" s="176"/>
      <c r="D1" s="176"/>
      <c r="E1" s="176"/>
      <c r="F1" s="176"/>
      <c r="G1" s="176"/>
    </row>
    <row r="2" spans="1:7" ht="19.5">
      <c r="A2" s="176" t="s">
        <v>108</v>
      </c>
      <c r="B2" s="176"/>
      <c r="C2" s="176"/>
      <c r="D2" s="176"/>
      <c r="E2" s="176"/>
      <c r="F2" s="176"/>
      <c r="G2" s="176"/>
    </row>
    <row r="3" spans="1:7" ht="19.5">
      <c r="A3" s="176" t="s">
        <v>203</v>
      </c>
      <c r="B3" s="176"/>
      <c r="C3" s="176"/>
      <c r="D3" s="176"/>
      <c r="E3" s="176"/>
      <c r="F3" s="176"/>
      <c r="G3" s="176"/>
    </row>
    <row r="4" spans="1:7" ht="19.5">
      <c r="A4" s="176" t="s">
        <v>211</v>
      </c>
      <c r="B4" s="176"/>
      <c r="C4" s="176"/>
      <c r="D4" s="176"/>
      <c r="E4" s="176"/>
      <c r="F4" s="176"/>
      <c r="G4" s="176"/>
    </row>
    <row r="5" spans="1:7" ht="19.5">
      <c r="A5" s="176" t="s">
        <v>38</v>
      </c>
      <c r="B5" s="176"/>
      <c r="C5" s="176"/>
      <c r="D5" s="176"/>
      <c r="E5" s="176"/>
      <c r="F5" s="176"/>
      <c r="G5" s="176"/>
    </row>
    <row r="6" spans="1:7" ht="19.5">
      <c r="A6" s="172" t="s">
        <v>3</v>
      </c>
      <c r="B6" s="173"/>
      <c r="C6" s="174"/>
      <c r="D6" s="11" t="s">
        <v>4</v>
      </c>
      <c r="E6" s="11" t="s">
        <v>5</v>
      </c>
      <c r="F6" s="11" t="s">
        <v>6</v>
      </c>
      <c r="G6" s="10" t="s">
        <v>7</v>
      </c>
    </row>
    <row r="7" spans="1:7" s="28" customFormat="1" ht="18.75">
      <c r="A7" s="21" t="s">
        <v>2</v>
      </c>
      <c r="B7" s="22"/>
      <c r="C7" s="25"/>
      <c r="D7" s="24">
        <f>SUM(D8+ช่าง!D47)</f>
        <v>4417386</v>
      </c>
      <c r="E7" s="24">
        <f>SUM(E8+ช่าง!E47)</f>
        <v>3120857.65</v>
      </c>
      <c r="F7" s="24">
        <f aca="true" t="shared" si="0" ref="F7:F37">SUM(D7-E7)</f>
        <v>1296528.35</v>
      </c>
      <c r="G7" s="29">
        <f aca="true" t="shared" si="1" ref="G7:G22">SUM(E7*100/D7)</f>
        <v>70.64942139989577</v>
      </c>
    </row>
    <row r="8" spans="1:7" s="28" customFormat="1" ht="18.75">
      <c r="A8" s="21" t="s">
        <v>8</v>
      </c>
      <c r="B8" s="22"/>
      <c r="C8" s="25"/>
      <c r="D8" s="24">
        <f>SUM(D9+D15+D18+D35)</f>
        <v>2619886</v>
      </c>
      <c r="E8" s="24">
        <f>SUM(E9+E15+E18+E35)</f>
        <v>2126957.65</v>
      </c>
      <c r="F8" s="24">
        <f t="shared" si="0"/>
        <v>492928.3500000001</v>
      </c>
      <c r="G8" s="29">
        <f t="shared" si="1"/>
        <v>81.18512217707183</v>
      </c>
    </row>
    <row r="9" spans="1:7" s="28" customFormat="1" ht="18.75">
      <c r="A9" s="21" t="s">
        <v>9</v>
      </c>
      <c r="B9" s="22"/>
      <c r="C9" s="25"/>
      <c r="D9" s="24">
        <f>SUM(D10)</f>
        <v>462547</v>
      </c>
      <c r="E9" s="24">
        <f>SUM(E10)</f>
        <v>389360</v>
      </c>
      <c r="F9" s="24">
        <f t="shared" si="0"/>
        <v>73187</v>
      </c>
      <c r="G9" s="29">
        <f t="shared" si="1"/>
        <v>84.17739170289722</v>
      </c>
    </row>
    <row r="10" spans="1:7" ht="19.5">
      <c r="A10" s="21" t="s">
        <v>10</v>
      </c>
      <c r="B10" s="122"/>
      <c r="C10" s="25"/>
      <c r="D10" s="90">
        <f>SUM(D11:D12)</f>
        <v>462547</v>
      </c>
      <c r="E10" s="90">
        <f>SUM(E11:E12)</f>
        <v>389360</v>
      </c>
      <c r="F10" s="90">
        <f t="shared" si="0"/>
        <v>73187</v>
      </c>
      <c r="G10" s="97">
        <f t="shared" si="1"/>
        <v>84.17739170289722</v>
      </c>
    </row>
    <row r="11" spans="1:7" ht="19.5">
      <c r="A11" s="13"/>
      <c r="B11" s="15" t="s">
        <v>11</v>
      </c>
      <c r="C11" s="117"/>
      <c r="D11" s="16">
        <v>359987</v>
      </c>
      <c r="E11" s="16">
        <v>344140</v>
      </c>
      <c r="F11" s="16">
        <f t="shared" si="0"/>
        <v>15847</v>
      </c>
      <c r="G11" s="18">
        <f t="shared" si="1"/>
        <v>95.59789659071022</v>
      </c>
    </row>
    <row r="12" spans="1:7" ht="19.5">
      <c r="A12" s="13"/>
      <c r="B12" s="80" t="s">
        <v>12</v>
      </c>
      <c r="C12" s="121"/>
      <c r="D12" s="95">
        <f>SUM(D13:D14)</f>
        <v>102560</v>
      </c>
      <c r="E12" s="95">
        <f>SUM(E13:E14)</f>
        <v>45220</v>
      </c>
      <c r="F12" s="16">
        <f t="shared" si="0"/>
        <v>57340</v>
      </c>
      <c r="G12" s="18">
        <f t="shared" si="1"/>
        <v>44.09126365054602</v>
      </c>
    </row>
    <row r="13" spans="1:7" ht="19.5">
      <c r="A13" s="13"/>
      <c r="B13" s="6"/>
      <c r="C13" s="15" t="s">
        <v>219</v>
      </c>
      <c r="D13" s="147">
        <v>94560</v>
      </c>
      <c r="E13" s="16">
        <v>39220</v>
      </c>
      <c r="F13" s="16">
        <f t="shared" si="0"/>
        <v>55340</v>
      </c>
      <c r="G13" s="18">
        <f t="shared" si="1"/>
        <v>41.47631133671743</v>
      </c>
    </row>
    <row r="14" spans="1:7" ht="19.5">
      <c r="A14" s="13"/>
      <c r="B14" s="6"/>
      <c r="C14" s="15" t="s">
        <v>220</v>
      </c>
      <c r="D14" s="147">
        <v>8000</v>
      </c>
      <c r="E14" s="16">
        <v>6000</v>
      </c>
      <c r="F14" s="16">
        <f t="shared" si="0"/>
        <v>2000</v>
      </c>
      <c r="G14" s="18">
        <f t="shared" si="1"/>
        <v>75</v>
      </c>
    </row>
    <row r="15" spans="1:7" s="28" customFormat="1" ht="18.75">
      <c r="A15" s="21" t="s">
        <v>13</v>
      </c>
      <c r="B15" s="22"/>
      <c r="C15" s="25"/>
      <c r="D15" s="24">
        <f>SUM(D16:D17)</f>
        <v>379039</v>
      </c>
      <c r="E15" s="24">
        <f>SUM(E16:E17)</f>
        <v>156000</v>
      </c>
      <c r="F15" s="24">
        <f t="shared" si="0"/>
        <v>223039</v>
      </c>
      <c r="G15" s="29">
        <f t="shared" si="1"/>
        <v>41.15671474439306</v>
      </c>
    </row>
    <row r="16" spans="1:7" ht="19.5">
      <c r="A16" s="13"/>
      <c r="B16" s="15" t="s">
        <v>104</v>
      </c>
      <c r="C16" s="15"/>
      <c r="D16" s="16">
        <v>289879</v>
      </c>
      <c r="E16" s="16">
        <v>117300</v>
      </c>
      <c r="F16" s="16">
        <f t="shared" si="0"/>
        <v>172579</v>
      </c>
      <c r="G16" s="18">
        <f t="shared" si="1"/>
        <v>40.46515960107493</v>
      </c>
    </row>
    <row r="17" spans="1:7" ht="19.5">
      <c r="A17" s="13"/>
      <c r="B17" s="15" t="s">
        <v>12</v>
      </c>
      <c r="C17" s="117"/>
      <c r="D17" s="16">
        <v>89160</v>
      </c>
      <c r="E17" s="16">
        <v>38700</v>
      </c>
      <c r="F17" s="16">
        <f t="shared" si="0"/>
        <v>50460</v>
      </c>
      <c r="G17" s="18">
        <f t="shared" si="1"/>
        <v>43.405114401076716</v>
      </c>
    </row>
    <row r="18" spans="1:7" ht="19.5">
      <c r="A18" s="21" t="s">
        <v>14</v>
      </c>
      <c r="B18" s="22"/>
      <c r="C18" s="25"/>
      <c r="D18" s="24">
        <f>SUM(D19+D23+D27)</f>
        <v>886800</v>
      </c>
      <c r="E18" s="24">
        <f>SUM(E19+E23+E27)</f>
        <v>700533</v>
      </c>
      <c r="F18" s="24">
        <f t="shared" si="0"/>
        <v>186267</v>
      </c>
      <c r="G18" s="29">
        <f t="shared" si="1"/>
        <v>78.99560216508796</v>
      </c>
    </row>
    <row r="19" spans="1:7" s="28" customFormat="1" ht="18.75">
      <c r="A19" s="21" t="s">
        <v>15</v>
      </c>
      <c r="B19" s="25"/>
      <c r="C19" s="118"/>
      <c r="D19" s="24">
        <f>SUM(D20:D22)</f>
        <v>213800</v>
      </c>
      <c r="E19" s="24">
        <f>SUM(E20:E22)</f>
        <v>125839</v>
      </c>
      <c r="F19" s="24">
        <f t="shared" si="0"/>
        <v>87961</v>
      </c>
      <c r="G19" s="29">
        <f>SUM(E19*100/D19)</f>
        <v>58.85827876520112</v>
      </c>
    </row>
    <row r="20" spans="1:7" ht="19.5">
      <c r="A20" s="13"/>
      <c r="B20" s="15" t="s">
        <v>18</v>
      </c>
      <c r="C20" s="117"/>
      <c r="D20" s="95">
        <v>130000</v>
      </c>
      <c r="E20" s="16">
        <v>90229</v>
      </c>
      <c r="F20" s="95">
        <f t="shared" si="0"/>
        <v>39771</v>
      </c>
      <c r="G20" s="126">
        <f t="shared" si="1"/>
        <v>69.40692307692308</v>
      </c>
    </row>
    <row r="21" spans="1:7" ht="19.5">
      <c r="A21" s="13"/>
      <c r="B21" s="15" t="s">
        <v>37</v>
      </c>
      <c r="C21" s="117"/>
      <c r="D21" s="16">
        <v>43800</v>
      </c>
      <c r="E21" s="16">
        <v>28350</v>
      </c>
      <c r="F21" s="16">
        <f t="shared" si="0"/>
        <v>15450</v>
      </c>
      <c r="G21" s="18">
        <f t="shared" si="1"/>
        <v>64.72602739726027</v>
      </c>
    </row>
    <row r="22" spans="1:7" ht="19.5">
      <c r="A22" s="13"/>
      <c r="B22" s="15" t="s">
        <v>19</v>
      </c>
      <c r="C22" s="117"/>
      <c r="D22" s="16">
        <v>40000</v>
      </c>
      <c r="E22" s="16">
        <v>7260</v>
      </c>
      <c r="F22" s="16">
        <f t="shared" si="0"/>
        <v>32740</v>
      </c>
      <c r="G22" s="18">
        <f t="shared" si="1"/>
        <v>18.15</v>
      </c>
    </row>
    <row r="23" spans="1:7" ht="19.5">
      <c r="A23" s="21" t="s">
        <v>20</v>
      </c>
      <c r="B23" s="25"/>
      <c r="C23" s="118"/>
      <c r="D23" s="24">
        <f>SUM(D24:D26)</f>
        <v>360000</v>
      </c>
      <c r="E23" s="24">
        <f>SUM(E24:E26)</f>
        <v>305437</v>
      </c>
      <c r="F23" s="24">
        <f>SUM(D23-E23)</f>
        <v>54563</v>
      </c>
      <c r="G23" s="29">
        <f>E23*100/D23</f>
        <v>84.84361111111112</v>
      </c>
    </row>
    <row r="24" spans="1:7" ht="19.5">
      <c r="A24" s="79"/>
      <c r="B24" s="80" t="s">
        <v>21</v>
      </c>
      <c r="C24" s="121"/>
      <c r="D24" s="95">
        <v>120000</v>
      </c>
      <c r="E24" s="95">
        <v>76750</v>
      </c>
      <c r="F24" s="95">
        <f t="shared" si="0"/>
        <v>43250</v>
      </c>
      <c r="G24" s="126">
        <f aca="true" t="shared" si="2" ref="G24:G37">SUM(E24*100/D24)</f>
        <v>63.958333333333336</v>
      </c>
    </row>
    <row r="25" spans="1:7" ht="19.5">
      <c r="A25" s="13"/>
      <c r="B25" s="15" t="s">
        <v>22</v>
      </c>
      <c r="C25" s="117"/>
      <c r="D25" s="16">
        <v>200000</v>
      </c>
      <c r="E25" s="16">
        <v>199865</v>
      </c>
      <c r="F25" s="16">
        <f t="shared" si="0"/>
        <v>135</v>
      </c>
      <c r="G25" s="18">
        <f t="shared" si="2"/>
        <v>99.9325</v>
      </c>
    </row>
    <row r="26" spans="1:7" ht="19.5">
      <c r="A26" s="13"/>
      <c r="B26" s="80" t="s">
        <v>166</v>
      </c>
      <c r="C26" s="121"/>
      <c r="D26" s="16">
        <v>40000</v>
      </c>
      <c r="E26" s="16">
        <v>28822</v>
      </c>
      <c r="F26" s="16">
        <f t="shared" si="0"/>
        <v>11178</v>
      </c>
      <c r="G26" s="18">
        <f t="shared" si="2"/>
        <v>72.055</v>
      </c>
    </row>
    <row r="27" spans="1:7" ht="19.5">
      <c r="A27" s="21" t="s">
        <v>23</v>
      </c>
      <c r="B27" s="25"/>
      <c r="C27" s="125"/>
      <c r="D27" s="24">
        <f>SUM(D28:D34)</f>
        <v>313000</v>
      </c>
      <c r="E27" s="24">
        <f>SUM(E28:E34)</f>
        <v>269257</v>
      </c>
      <c r="F27" s="24">
        <f t="shared" si="0"/>
        <v>43743</v>
      </c>
      <c r="G27" s="29">
        <f t="shared" si="2"/>
        <v>86.02460063897763</v>
      </c>
    </row>
    <row r="28" spans="1:7" ht="19.5">
      <c r="A28" s="13"/>
      <c r="B28" s="14" t="s">
        <v>24</v>
      </c>
      <c r="C28" s="15"/>
      <c r="D28" s="16">
        <v>25000</v>
      </c>
      <c r="E28" s="16">
        <v>24642</v>
      </c>
      <c r="F28" s="16">
        <f t="shared" si="0"/>
        <v>358</v>
      </c>
      <c r="G28" s="18">
        <f t="shared" si="2"/>
        <v>98.568</v>
      </c>
    </row>
    <row r="29" spans="1:7" ht="19.5">
      <c r="A29" s="13"/>
      <c r="B29" s="14" t="s">
        <v>103</v>
      </c>
      <c r="C29" s="15"/>
      <c r="D29" s="16">
        <v>200000</v>
      </c>
      <c r="E29" s="16">
        <v>190925</v>
      </c>
      <c r="F29" s="16">
        <f t="shared" si="0"/>
        <v>9075</v>
      </c>
      <c r="G29" s="18">
        <f t="shared" si="2"/>
        <v>95.4625</v>
      </c>
    </row>
    <row r="30" spans="1:7" ht="19.5">
      <c r="A30" s="13"/>
      <c r="B30" s="14" t="s">
        <v>40</v>
      </c>
      <c r="C30" s="15"/>
      <c r="D30" s="16">
        <v>20000</v>
      </c>
      <c r="E30" s="16">
        <v>0</v>
      </c>
      <c r="F30" s="16">
        <f t="shared" si="0"/>
        <v>20000</v>
      </c>
      <c r="G30" s="18">
        <f t="shared" si="2"/>
        <v>0</v>
      </c>
    </row>
    <row r="31" spans="1:7" ht="19.5">
      <c r="A31" s="13"/>
      <c r="B31" s="14" t="s">
        <v>39</v>
      </c>
      <c r="C31" s="15"/>
      <c r="D31" s="95">
        <v>10000</v>
      </c>
      <c r="E31" s="95">
        <v>0</v>
      </c>
      <c r="F31" s="95">
        <f>SUM(D31-E31)</f>
        <v>10000</v>
      </c>
      <c r="G31" s="18">
        <f t="shared" si="2"/>
        <v>0</v>
      </c>
    </row>
    <row r="32" spans="1:7" ht="19.5">
      <c r="A32" s="13"/>
      <c r="B32" s="14" t="s">
        <v>128</v>
      </c>
      <c r="C32" s="15"/>
      <c r="D32" s="16">
        <v>18000</v>
      </c>
      <c r="E32" s="16">
        <v>17550</v>
      </c>
      <c r="F32" s="16">
        <f t="shared" si="0"/>
        <v>450</v>
      </c>
      <c r="G32" s="18">
        <f t="shared" si="2"/>
        <v>97.5</v>
      </c>
    </row>
    <row r="33" spans="1:7" ht="19.5">
      <c r="A33" s="13"/>
      <c r="B33" s="14" t="s">
        <v>27</v>
      </c>
      <c r="C33" s="15"/>
      <c r="D33" s="16">
        <v>35000</v>
      </c>
      <c r="E33" s="16">
        <v>34340</v>
      </c>
      <c r="F33" s="16">
        <f t="shared" si="0"/>
        <v>660</v>
      </c>
      <c r="G33" s="18">
        <f t="shared" si="2"/>
        <v>98.11428571428571</v>
      </c>
    </row>
    <row r="34" spans="1:7" ht="19.5">
      <c r="A34" s="13"/>
      <c r="B34" s="14" t="s">
        <v>167</v>
      </c>
      <c r="C34" s="15"/>
      <c r="D34" s="16">
        <v>5000</v>
      </c>
      <c r="E34" s="16">
        <v>1800</v>
      </c>
      <c r="F34" s="16">
        <f t="shared" si="0"/>
        <v>3200</v>
      </c>
      <c r="G34" s="18">
        <f t="shared" si="2"/>
        <v>36</v>
      </c>
    </row>
    <row r="35" spans="1:7" ht="19.5">
      <c r="A35" s="81" t="s">
        <v>28</v>
      </c>
      <c r="B35" s="94"/>
      <c r="C35" s="99"/>
      <c r="D35" s="24">
        <f>SUM(D36+D37)</f>
        <v>891500</v>
      </c>
      <c r="E35" s="24">
        <f>SUM(E36+E37)</f>
        <v>881064.65</v>
      </c>
      <c r="F35" s="90">
        <f>SUM(D35-E35)</f>
        <v>10435.349999999977</v>
      </c>
      <c r="G35" s="97">
        <f t="shared" si="2"/>
        <v>98.82946158160404</v>
      </c>
    </row>
    <row r="36" spans="1:7" ht="19.5">
      <c r="A36" s="81"/>
      <c r="B36" s="14" t="s">
        <v>29</v>
      </c>
      <c r="C36" s="15"/>
      <c r="D36" s="16">
        <v>890000</v>
      </c>
      <c r="E36" s="16">
        <v>881064.65</v>
      </c>
      <c r="F36" s="16">
        <f>SUM(D36-E36)</f>
        <v>8935.349999999977</v>
      </c>
      <c r="G36" s="18">
        <f>SUM(E36*100/D36)</f>
        <v>98.99602808988764</v>
      </c>
    </row>
    <row r="37" spans="1:7" ht="19.5">
      <c r="A37" s="13"/>
      <c r="B37" s="14" t="s">
        <v>127</v>
      </c>
      <c r="C37" s="15"/>
      <c r="D37" s="16">
        <v>1500</v>
      </c>
      <c r="E37" s="16">
        <v>0</v>
      </c>
      <c r="F37" s="16">
        <f t="shared" si="0"/>
        <v>1500</v>
      </c>
      <c r="G37" s="18">
        <f t="shared" si="2"/>
        <v>0</v>
      </c>
    </row>
    <row r="38" spans="1:7" ht="19.5">
      <c r="A38" s="4"/>
      <c r="B38" s="4"/>
      <c r="C38" s="4"/>
      <c r="D38" s="20"/>
      <c r="E38" s="20"/>
      <c r="F38" s="20"/>
      <c r="G38" s="69"/>
    </row>
    <row r="39" spans="1:7" ht="19.5">
      <c r="A39" s="4"/>
      <c r="B39" s="4"/>
      <c r="C39" s="4"/>
      <c r="D39" s="20"/>
      <c r="E39" s="20"/>
      <c r="F39" s="20"/>
      <c r="G39" s="69"/>
    </row>
    <row r="40" spans="1:7" ht="19.5">
      <c r="A40" s="4"/>
      <c r="B40" s="4"/>
      <c r="C40" s="4"/>
      <c r="D40" s="20"/>
      <c r="E40" s="20"/>
      <c r="F40" s="20"/>
      <c r="G40" s="69"/>
    </row>
    <row r="41" spans="1:7" ht="19.5">
      <c r="A41" s="4"/>
      <c r="B41" s="4"/>
      <c r="C41" s="4"/>
      <c r="D41" s="20"/>
      <c r="E41" s="20"/>
      <c r="F41" s="20"/>
      <c r="G41" s="69"/>
    </row>
    <row r="42" spans="1:7" ht="19.5">
      <c r="A42" s="4"/>
      <c r="B42" s="4"/>
      <c r="C42" s="4"/>
      <c r="D42" s="20"/>
      <c r="E42" s="20"/>
      <c r="F42" s="20"/>
      <c r="G42" s="69"/>
    </row>
    <row r="43" spans="1:7" ht="19.5">
      <c r="A43" s="4"/>
      <c r="B43" s="4"/>
      <c r="C43" s="4"/>
      <c r="D43" s="20"/>
      <c r="E43" s="20"/>
      <c r="F43" s="20"/>
      <c r="G43" s="69"/>
    </row>
    <row r="44" spans="1:7" ht="19.5">
      <c r="A44" s="4"/>
      <c r="B44" s="4"/>
      <c r="C44" s="4"/>
      <c r="D44" s="20"/>
      <c r="E44" s="20"/>
      <c r="F44" s="20"/>
      <c r="G44" s="69"/>
    </row>
    <row r="45" spans="1:7" ht="19.5">
      <c r="A45" s="4"/>
      <c r="B45" s="4"/>
      <c r="C45" s="4"/>
      <c r="D45" s="20"/>
      <c r="E45" s="20"/>
      <c r="F45" s="20"/>
      <c r="G45" s="69"/>
    </row>
    <row r="46" spans="1:7" ht="19.5">
      <c r="A46" s="172" t="s">
        <v>3</v>
      </c>
      <c r="B46" s="173"/>
      <c r="C46" s="173"/>
      <c r="D46" s="11" t="s">
        <v>4</v>
      </c>
      <c r="E46" s="11" t="s">
        <v>4</v>
      </c>
      <c r="F46" s="11" t="s">
        <v>6</v>
      </c>
      <c r="G46" s="10" t="s">
        <v>7</v>
      </c>
    </row>
    <row r="47" spans="1:7" ht="19.5">
      <c r="A47" s="21" t="s">
        <v>32</v>
      </c>
      <c r="B47" s="22"/>
      <c r="C47" s="22"/>
      <c r="D47" s="24">
        <f>SUM(D48)</f>
        <v>1797500</v>
      </c>
      <c r="E47" s="24">
        <f>SUM(E48)</f>
        <v>993900</v>
      </c>
      <c r="F47" s="90">
        <f>SUM(D47-E47)</f>
        <v>803600</v>
      </c>
      <c r="G47" s="97">
        <f>SUM(E47*100/D47)</f>
        <v>55.29346314325452</v>
      </c>
    </row>
    <row r="48" spans="1:7" ht="19.5">
      <c r="A48" s="21" t="s">
        <v>33</v>
      </c>
      <c r="B48" s="22"/>
      <c r="C48" s="22"/>
      <c r="D48" s="24">
        <f>SUM(D49+D53)</f>
        <v>1797500</v>
      </c>
      <c r="E48" s="24">
        <f>SUM(E49+E53)</f>
        <v>993900</v>
      </c>
      <c r="F48" s="90">
        <f aca="true" t="shared" si="3" ref="F48:F59">SUM(D48-E48)</f>
        <v>803600</v>
      </c>
      <c r="G48" s="97">
        <f aca="true" t="shared" si="4" ref="G48:G59">SUM(E48*100/D48)</f>
        <v>55.29346314325452</v>
      </c>
    </row>
    <row r="49" spans="1:7" ht="19.5">
      <c r="A49" s="81" t="s">
        <v>34</v>
      </c>
      <c r="B49" s="14"/>
      <c r="C49" s="14"/>
      <c r="D49" s="24">
        <f>SUM(D50)</f>
        <v>63500</v>
      </c>
      <c r="E49" s="24">
        <f>SUM(E50)</f>
        <v>63000</v>
      </c>
      <c r="F49" s="90">
        <f>SUM(D49-E49)</f>
        <v>500</v>
      </c>
      <c r="G49" s="97">
        <f t="shared" si="4"/>
        <v>99.21259842519684</v>
      </c>
    </row>
    <row r="50" spans="1:7" ht="19.5">
      <c r="A50" s="120"/>
      <c r="B50" s="100" t="s">
        <v>124</v>
      </c>
      <c r="C50" s="145"/>
      <c r="D50" s="24">
        <f>SUM(D51+D52)</f>
        <v>63500</v>
      </c>
      <c r="E50" s="24">
        <f>SUM(E51+E52)</f>
        <v>63000</v>
      </c>
      <c r="F50" s="90">
        <f t="shared" si="3"/>
        <v>500</v>
      </c>
      <c r="G50" s="97">
        <f t="shared" si="4"/>
        <v>99.21259842519684</v>
      </c>
    </row>
    <row r="51" spans="1:7" ht="19.5">
      <c r="A51" s="120"/>
      <c r="B51" s="100"/>
      <c r="C51" s="100" t="s">
        <v>160</v>
      </c>
      <c r="D51" s="95">
        <v>38000</v>
      </c>
      <c r="E51" s="16">
        <v>38000</v>
      </c>
      <c r="F51" s="16">
        <f>SUM(D51-E51)</f>
        <v>0</v>
      </c>
      <c r="G51" s="18">
        <f>SUM(E51*100/D51)</f>
        <v>100</v>
      </c>
    </row>
    <row r="52" spans="1:7" ht="19.5">
      <c r="A52" s="120"/>
      <c r="B52" s="119"/>
      <c r="C52" s="100" t="s">
        <v>204</v>
      </c>
      <c r="D52" s="95">
        <v>25500</v>
      </c>
      <c r="E52" s="16">
        <v>25000</v>
      </c>
      <c r="F52" s="16">
        <f t="shared" si="3"/>
        <v>500</v>
      </c>
      <c r="G52" s="18">
        <f t="shared" si="4"/>
        <v>98.03921568627452</v>
      </c>
    </row>
    <row r="53" spans="1:7" s="1" customFormat="1" ht="18.75">
      <c r="A53" s="81" t="s">
        <v>41</v>
      </c>
      <c r="B53" s="14"/>
      <c r="C53" s="14"/>
      <c r="D53" s="24">
        <f>SUM(D54+D58)</f>
        <v>1734000</v>
      </c>
      <c r="E53" s="24">
        <f>SUM(E54+E58)</f>
        <v>930900</v>
      </c>
      <c r="F53" s="90">
        <f t="shared" si="3"/>
        <v>803100</v>
      </c>
      <c r="G53" s="97">
        <f t="shared" si="4"/>
        <v>53.68512110726643</v>
      </c>
    </row>
    <row r="54" spans="1:7" s="1" customFormat="1" ht="18.75">
      <c r="A54" s="13"/>
      <c r="B54" s="94" t="s">
        <v>168</v>
      </c>
      <c r="C54" s="14"/>
      <c r="D54" s="24">
        <f>SUM(D55:D57)</f>
        <v>1404000</v>
      </c>
      <c r="E54" s="24">
        <f>SUM(E55:E57)</f>
        <v>930900</v>
      </c>
      <c r="F54" s="90">
        <f t="shared" si="3"/>
        <v>473100</v>
      </c>
      <c r="G54" s="97">
        <f t="shared" si="4"/>
        <v>66.30341880341881</v>
      </c>
    </row>
    <row r="55" spans="1:7" s="1" customFormat="1" ht="18.75">
      <c r="A55" s="13"/>
      <c r="B55" s="14"/>
      <c r="C55" s="14" t="s">
        <v>205</v>
      </c>
      <c r="D55" s="16">
        <v>468000</v>
      </c>
      <c r="E55" s="16">
        <v>464900</v>
      </c>
      <c r="F55" s="16">
        <f t="shared" si="3"/>
        <v>3100</v>
      </c>
      <c r="G55" s="18">
        <f t="shared" si="4"/>
        <v>99.33760683760684</v>
      </c>
    </row>
    <row r="56" spans="1:7" s="1" customFormat="1" ht="18.75">
      <c r="A56" s="13"/>
      <c r="B56" s="14"/>
      <c r="C56" s="179" t="s">
        <v>210</v>
      </c>
      <c r="D56" s="16">
        <v>468000</v>
      </c>
      <c r="E56" s="16">
        <v>466000</v>
      </c>
      <c r="F56" s="16">
        <f t="shared" si="3"/>
        <v>2000</v>
      </c>
      <c r="G56" s="18">
        <f t="shared" si="4"/>
        <v>99.57264957264957</v>
      </c>
    </row>
    <row r="57" spans="1:7" s="1" customFormat="1" ht="18.75">
      <c r="A57" s="13"/>
      <c r="B57" s="14"/>
      <c r="C57" s="146" t="s">
        <v>206</v>
      </c>
      <c r="D57" s="16">
        <v>468000</v>
      </c>
      <c r="E57" s="16">
        <v>0</v>
      </c>
      <c r="F57" s="16">
        <f t="shared" si="3"/>
        <v>468000</v>
      </c>
      <c r="G57" s="18">
        <f t="shared" si="4"/>
        <v>0</v>
      </c>
    </row>
    <row r="58" spans="1:7" s="1" customFormat="1" ht="18.75">
      <c r="A58" s="13"/>
      <c r="B58" s="94" t="s">
        <v>169</v>
      </c>
      <c r="C58" s="14"/>
      <c r="D58" s="24">
        <f>SUM(D59)</f>
        <v>330000</v>
      </c>
      <c r="E58" s="24">
        <f>SUM(E59)</f>
        <v>0</v>
      </c>
      <c r="F58" s="90">
        <f t="shared" si="3"/>
        <v>330000</v>
      </c>
      <c r="G58" s="97">
        <f t="shared" si="4"/>
        <v>0</v>
      </c>
    </row>
    <row r="59" spans="1:7" s="1" customFormat="1" ht="18.75">
      <c r="A59" s="13"/>
      <c r="B59" s="14"/>
      <c r="C59" s="179" t="s">
        <v>207</v>
      </c>
      <c r="D59" s="16">
        <v>330000</v>
      </c>
      <c r="E59" s="16">
        <v>0</v>
      </c>
      <c r="F59" s="16">
        <f t="shared" si="3"/>
        <v>330000</v>
      </c>
      <c r="G59" s="18">
        <f t="shared" si="4"/>
        <v>0</v>
      </c>
    </row>
    <row r="60" spans="6:7" s="1" customFormat="1" ht="18.75">
      <c r="F60" s="4"/>
      <c r="G60" s="4"/>
    </row>
    <row r="61" spans="4:7" s="1" customFormat="1" ht="18.75">
      <c r="D61" s="2"/>
      <c r="E61" s="2"/>
      <c r="F61" s="20"/>
      <c r="G61" s="4"/>
    </row>
    <row r="62" spans="4:7" s="1" customFormat="1" ht="18.75">
      <c r="D62" s="2"/>
      <c r="E62" s="2"/>
      <c r="F62" s="20"/>
      <c r="G62" s="4"/>
    </row>
    <row r="63" spans="1:7" ht="19.5">
      <c r="A63" s="1"/>
      <c r="B63" s="1"/>
      <c r="C63" s="77" t="s">
        <v>241</v>
      </c>
      <c r="D63" s="2"/>
      <c r="E63" s="2"/>
      <c r="F63" s="20"/>
      <c r="G63" s="4"/>
    </row>
    <row r="64" spans="1:7" ht="19.5">
      <c r="A64" s="1"/>
      <c r="B64" s="1"/>
      <c r="C64" s="31"/>
      <c r="D64" s="11" t="s">
        <v>4</v>
      </c>
      <c r="E64" s="11" t="s">
        <v>5</v>
      </c>
      <c r="F64" s="11" t="s">
        <v>6</v>
      </c>
      <c r="G64" s="17" t="s">
        <v>7</v>
      </c>
    </row>
    <row r="65" spans="1:7" ht="19.5">
      <c r="A65" s="1"/>
      <c r="B65" s="1"/>
      <c r="C65" s="31" t="s">
        <v>47</v>
      </c>
      <c r="D65" s="24">
        <f>SUM(D7)</f>
        <v>4417386</v>
      </c>
      <c r="E65" s="24">
        <f>SUM(E7)</f>
        <v>3120857.65</v>
      </c>
      <c r="F65" s="24">
        <f>SUM(F7)</f>
        <v>1296528.35</v>
      </c>
      <c r="G65" s="108">
        <f aca="true" t="shared" si="5" ref="D65:G66">SUM(G7)</f>
        <v>70.64942139989577</v>
      </c>
    </row>
    <row r="66" spans="1:7" ht="19.5">
      <c r="A66" s="1"/>
      <c r="B66" s="1"/>
      <c r="C66" s="31" t="s">
        <v>48</v>
      </c>
      <c r="D66" s="24">
        <f t="shared" si="5"/>
        <v>2619886</v>
      </c>
      <c r="E66" s="24">
        <f t="shared" si="5"/>
        <v>2126957.65</v>
      </c>
      <c r="F66" s="24">
        <f>SUM(F8)</f>
        <v>492928.3500000001</v>
      </c>
      <c r="G66" s="108">
        <f t="shared" si="5"/>
        <v>81.18512217707183</v>
      </c>
    </row>
    <row r="67" spans="1:7" ht="19.5">
      <c r="A67" s="1"/>
      <c r="B67" s="1"/>
      <c r="C67" s="31" t="s">
        <v>49</v>
      </c>
      <c r="D67" s="24">
        <f>SUM(D47)</f>
        <v>1797500</v>
      </c>
      <c r="E67" s="24">
        <f>SUM(ช่าง!E47)</f>
        <v>993900</v>
      </c>
      <c r="F67" s="24">
        <f>SUM(D67-E67)</f>
        <v>803600</v>
      </c>
      <c r="G67" s="108">
        <f>SUM(E67*100/D67)</f>
        <v>55.29346314325452</v>
      </c>
    </row>
    <row r="68" spans="1:7" ht="19.5">
      <c r="A68" s="65"/>
      <c r="B68" s="65"/>
      <c r="C68" s="65"/>
      <c r="D68" s="67"/>
      <c r="E68" s="67"/>
      <c r="F68" s="67"/>
      <c r="G68" s="87"/>
    </row>
    <row r="69" spans="1:7" ht="19.5">
      <c r="A69" s="65"/>
      <c r="B69" s="65"/>
      <c r="C69" s="65"/>
      <c r="D69" s="67"/>
      <c r="E69" s="67"/>
      <c r="F69" s="67"/>
      <c r="G69" s="87"/>
    </row>
    <row r="70" spans="1:7" ht="19.5">
      <c r="A70" s="65"/>
      <c r="B70" s="65"/>
      <c r="C70" s="65"/>
      <c r="D70" s="67"/>
      <c r="E70" s="67"/>
      <c r="F70" s="67"/>
      <c r="G70" s="87"/>
    </row>
    <row r="71" spans="1:7" ht="19.5">
      <c r="A71" s="4"/>
      <c r="B71" s="4"/>
      <c r="C71" s="4"/>
      <c r="D71" s="20"/>
      <c r="E71" s="20"/>
      <c r="F71" s="88"/>
      <c r="G71" s="69"/>
    </row>
    <row r="72" spans="1:7" ht="19.5">
      <c r="A72" s="4"/>
      <c r="B72" s="4"/>
      <c r="C72" s="4"/>
      <c r="D72" s="20"/>
      <c r="E72" s="20"/>
      <c r="F72" s="88"/>
      <c r="G72" s="69"/>
    </row>
    <row r="73" spans="1:7" ht="19.5">
      <c r="A73" s="4"/>
      <c r="B73" s="4"/>
      <c r="C73" s="4"/>
      <c r="D73" s="20"/>
      <c r="E73" s="20"/>
      <c r="F73" s="88"/>
      <c r="G73" s="69"/>
    </row>
    <row r="74" spans="1:7" ht="19.5">
      <c r="A74" s="4"/>
      <c r="B74" s="4"/>
      <c r="C74" s="4"/>
      <c r="D74" s="20"/>
      <c r="E74" s="20"/>
      <c r="F74" s="88"/>
      <c r="G74" s="69"/>
    </row>
    <row r="75" spans="1:7" ht="19.5">
      <c r="A75" s="4"/>
      <c r="B75" s="4"/>
      <c r="C75" s="4"/>
      <c r="D75" s="20"/>
      <c r="E75" s="20"/>
      <c r="F75" s="88"/>
      <c r="G75" s="69"/>
    </row>
    <row r="76" spans="1:7" ht="19.5">
      <c r="A76" s="4"/>
      <c r="B76" s="4"/>
      <c r="C76" s="4"/>
      <c r="D76" s="20"/>
      <c r="E76" s="20"/>
      <c r="F76" s="88"/>
      <c r="G76" s="69"/>
    </row>
    <row r="77" spans="1:7" ht="19.5">
      <c r="A77" s="4"/>
      <c r="B77" s="4"/>
      <c r="C77" s="4"/>
      <c r="D77" s="20"/>
      <c r="E77" s="20"/>
      <c r="F77" s="88"/>
      <c r="G77" s="69"/>
    </row>
    <row r="78" spans="1:7" ht="19.5">
      <c r="A78" s="65"/>
      <c r="B78" s="65"/>
      <c r="C78" s="65"/>
      <c r="D78" s="67"/>
      <c r="E78" s="67"/>
      <c r="F78" s="67"/>
      <c r="G78" s="87"/>
    </row>
    <row r="79" spans="1:7" ht="19.5">
      <c r="A79" s="65"/>
      <c r="B79" s="65"/>
      <c r="C79" s="65"/>
      <c r="D79" s="67"/>
      <c r="E79" s="67"/>
      <c r="F79" s="67"/>
      <c r="G79" s="87"/>
    </row>
    <row r="80" spans="1:7" ht="19.5">
      <c r="A80" s="4"/>
      <c r="B80" s="4"/>
      <c r="C80" s="4"/>
      <c r="D80" s="20"/>
      <c r="E80" s="20"/>
      <c r="F80" s="88"/>
      <c r="G80" s="69"/>
    </row>
    <row r="81" spans="1:7" ht="19.5">
      <c r="A81" s="4"/>
      <c r="B81" s="4"/>
      <c r="C81" s="4"/>
      <c r="D81" s="20"/>
      <c r="E81" s="20"/>
      <c r="F81" s="88"/>
      <c r="G81" s="69"/>
    </row>
    <row r="82" spans="1:7" ht="19.5">
      <c r="A82" s="4"/>
      <c r="B82" s="4"/>
      <c r="C82" s="4"/>
      <c r="D82" s="20"/>
      <c r="E82" s="20"/>
      <c r="F82" s="88"/>
      <c r="G82" s="69"/>
    </row>
    <row r="83" spans="1:7" ht="19.5">
      <c r="A83" s="4"/>
      <c r="B83" s="4"/>
      <c r="C83" s="4"/>
      <c r="D83" s="20"/>
      <c r="E83" s="20"/>
      <c r="F83" s="88"/>
      <c r="G83" s="69"/>
    </row>
    <row r="84" spans="1:7" ht="19.5">
      <c r="A84" s="4"/>
      <c r="B84" s="4"/>
      <c r="C84" s="4"/>
      <c r="D84" s="20"/>
      <c r="E84" s="20"/>
      <c r="F84" s="88"/>
      <c r="G84" s="69"/>
    </row>
    <row r="85" spans="1:7" ht="19.5">
      <c r="A85" s="4"/>
      <c r="B85" s="4"/>
      <c r="C85" s="4"/>
      <c r="D85" s="20"/>
      <c r="E85" s="20"/>
      <c r="F85" s="88"/>
      <c r="G85" s="69"/>
    </row>
    <row r="86" spans="1:7" ht="19.5">
      <c r="A86" s="4"/>
      <c r="B86" s="4"/>
      <c r="C86" s="4"/>
      <c r="D86" s="20"/>
      <c r="E86" s="20"/>
      <c r="F86" s="88"/>
      <c r="G86" s="69"/>
    </row>
    <row r="87" spans="1:7" ht="19.5">
      <c r="A87" s="4"/>
      <c r="B87" s="4"/>
      <c r="C87" s="4"/>
      <c r="D87" s="20"/>
      <c r="E87" s="20"/>
      <c r="F87" s="20"/>
      <c r="G87" s="69"/>
    </row>
    <row r="88" spans="1:7" ht="19.5">
      <c r="A88" s="4"/>
      <c r="B88" s="4"/>
      <c r="C88" s="4"/>
      <c r="D88" s="20"/>
      <c r="E88" s="20"/>
      <c r="F88" s="20"/>
      <c r="G88" s="69"/>
    </row>
    <row r="89" spans="1:7" ht="19.5">
      <c r="A89" s="4"/>
      <c r="B89" s="4"/>
      <c r="C89" s="4"/>
      <c r="D89" s="20"/>
      <c r="E89" s="20"/>
      <c r="F89" s="20"/>
      <c r="G89" s="69"/>
    </row>
    <row r="90" spans="1:7" ht="19.5">
      <c r="A90" s="4"/>
      <c r="B90" s="4"/>
      <c r="C90" s="4"/>
      <c r="D90" s="20"/>
      <c r="E90" s="20"/>
      <c r="F90" s="20"/>
      <c r="G90" s="69"/>
    </row>
    <row r="91" spans="1:7" ht="19.5">
      <c r="A91" s="1"/>
      <c r="B91" s="1"/>
      <c r="C91" s="1"/>
      <c r="D91" s="2"/>
      <c r="E91" s="2"/>
      <c r="F91" s="2"/>
      <c r="G91" s="1"/>
    </row>
    <row r="92" spans="1:7" ht="19.5">
      <c r="A92" s="1"/>
      <c r="B92" s="1"/>
      <c r="C92" s="12"/>
      <c r="D92" s="2"/>
      <c r="E92" s="2"/>
      <c r="F92" s="2"/>
      <c r="G92" s="1"/>
    </row>
    <row r="93" spans="1:7" ht="19.5">
      <c r="A93" s="1"/>
      <c r="B93" s="1"/>
      <c r="C93" s="65"/>
      <c r="D93" s="64"/>
      <c r="E93" s="64"/>
      <c r="F93" s="64"/>
      <c r="G93" s="84"/>
    </row>
    <row r="94" spans="1:7" ht="19.5">
      <c r="A94" s="1"/>
      <c r="B94" s="1"/>
      <c r="C94" s="65"/>
      <c r="D94" s="67"/>
      <c r="E94" s="67"/>
      <c r="F94" s="67"/>
      <c r="G94" s="66"/>
    </row>
    <row r="95" spans="1:7" ht="19.5">
      <c r="A95" s="1"/>
      <c r="B95" s="1"/>
      <c r="C95" s="65"/>
      <c r="D95" s="67"/>
      <c r="E95" s="67"/>
      <c r="F95" s="67"/>
      <c r="G95" s="66"/>
    </row>
    <row r="96" spans="1:7" ht="19.5">
      <c r="A96" s="1"/>
      <c r="B96" s="1"/>
      <c r="C96" s="65"/>
      <c r="D96" s="67"/>
      <c r="E96" s="67"/>
      <c r="F96" s="67"/>
      <c r="G96" s="66"/>
    </row>
    <row r="97" spans="1:7" ht="19.5">
      <c r="A97" s="68"/>
      <c r="B97" s="68"/>
      <c r="C97" s="65"/>
      <c r="D97" s="67"/>
      <c r="E97" s="67"/>
      <c r="F97" s="67"/>
      <c r="G97" s="66"/>
    </row>
    <row r="98" spans="1:7" ht="19.5">
      <c r="A98" s="68"/>
      <c r="B98" s="68"/>
      <c r="C98" s="68"/>
      <c r="D98" s="76"/>
      <c r="E98" s="76"/>
      <c r="F98" s="76"/>
      <c r="G98" s="68"/>
    </row>
    <row r="99" spans="1:7" ht="19.5">
      <c r="A99" s="68"/>
      <c r="B99" s="68"/>
      <c r="C99" s="68"/>
      <c r="D99" s="76"/>
      <c r="E99" s="76"/>
      <c r="F99" s="76"/>
      <c r="G99" s="68"/>
    </row>
    <row r="100" spans="1:7" ht="19.5">
      <c r="A100" s="68"/>
      <c r="B100" s="68"/>
      <c r="C100" s="68"/>
      <c r="D100" s="76"/>
      <c r="E100" s="76"/>
      <c r="F100" s="76"/>
      <c r="G100" s="68"/>
    </row>
    <row r="101" spans="1:7" ht="19.5">
      <c r="A101" s="68"/>
      <c r="B101" s="68"/>
      <c r="C101" s="68"/>
      <c r="D101" s="76"/>
      <c r="E101" s="76"/>
      <c r="F101" s="76"/>
      <c r="G101" s="68"/>
    </row>
    <row r="102" spans="1:7" ht="19.5">
      <c r="A102" s="68"/>
      <c r="B102" s="68"/>
      <c r="C102" s="68"/>
      <c r="D102" s="76"/>
      <c r="E102" s="76"/>
      <c r="F102" s="76"/>
      <c r="G102" s="68"/>
    </row>
    <row r="103" spans="1:7" ht="19.5">
      <c r="A103" s="68"/>
      <c r="B103" s="68"/>
      <c r="C103" s="68"/>
      <c r="D103" s="76"/>
      <c r="E103" s="76"/>
      <c r="F103" s="76"/>
      <c r="G103" s="68"/>
    </row>
    <row r="104" spans="1:7" ht="19.5">
      <c r="A104" s="68"/>
      <c r="B104" s="68"/>
      <c r="C104" s="68"/>
      <c r="D104" s="76"/>
      <c r="E104" s="76"/>
      <c r="F104" s="76"/>
      <c r="G104" s="68"/>
    </row>
    <row r="105" spans="1:7" ht="19.5">
      <c r="A105" s="68"/>
      <c r="B105" s="68"/>
      <c r="C105" s="68"/>
      <c r="D105" s="76"/>
      <c r="E105" s="76"/>
      <c r="F105" s="76"/>
      <c r="G105" s="68"/>
    </row>
    <row r="106" spans="1:7" ht="19.5">
      <c r="A106" s="68"/>
      <c r="B106" s="68"/>
      <c r="C106" s="68"/>
      <c r="D106" s="76"/>
      <c r="E106" s="76"/>
      <c r="F106" s="76"/>
      <c r="G106" s="68"/>
    </row>
    <row r="107" spans="1:7" ht="19.5">
      <c r="A107" s="68"/>
      <c r="B107" s="68"/>
      <c r="C107" s="68"/>
      <c r="D107" s="76"/>
      <c r="E107" s="76"/>
      <c r="F107" s="76"/>
      <c r="G107" s="68"/>
    </row>
    <row r="108" spans="1:7" ht="19.5">
      <c r="A108" s="68"/>
      <c r="B108" s="68"/>
      <c r="C108" s="68"/>
      <c r="D108" s="76"/>
      <c r="E108" s="76"/>
      <c r="F108" s="76"/>
      <c r="G108" s="68"/>
    </row>
    <row r="109" spans="1:7" ht="19.5">
      <c r="A109" s="68"/>
      <c r="B109" s="68"/>
      <c r="C109" s="68"/>
      <c r="D109" s="76"/>
      <c r="E109" s="76"/>
      <c r="F109" s="76"/>
      <c r="G109" s="68"/>
    </row>
    <row r="110" spans="1:7" ht="19.5">
      <c r="A110" s="68"/>
      <c r="B110" s="68"/>
      <c r="C110" s="68"/>
      <c r="D110" s="76"/>
      <c r="E110" s="76"/>
      <c r="F110" s="76"/>
      <c r="G110" s="68"/>
    </row>
    <row r="111" spans="1:7" ht="19.5">
      <c r="A111" s="68"/>
      <c r="B111" s="68"/>
      <c r="C111" s="68"/>
      <c r="D111" s="76"/>
      <c r="E111" s="76"/>
      <c r="F111" s="76"/>
      <c r="G111" s="68"/>
    </row>
    <row r="112" spans="1:7" ht="19.5">
      <c r="A112" s="68"/>
      <c r="B112" s="68"/>
      <c r="C112" s="68"/>
      <c r="D112" s="76"/>
      <c r="E112" s="76"/>
      <c r="F112" s="76"/>
      <c r="G112" s="68"/>
    </row>
    <row r="113" spans="1:7" ht="19.5">
      <c r="A113" s="68"/>
      <c r="B113" s="68"/>
      <c r="C113" s="68"/>
      <c r="D113" s="76"/>
      <c r="E113" s="76"/>
      <c r="F113" s="76"/>
      <c r="G113" s="68"/>
    </row>
    <row r="114" spans="1:7" ht="19.5">
      <c r="A114" s="68"/>
      <c r="B114" s="68"/>
      <c r="C114" s="68"/>
      <c r="D114" s="76"/>
      <c r="E114" s="76"/>
      <c r="F114" s="76"/>
      <c r="G114" s="68"/>
    </row>
    <row r="115" spans="1:7" ht="19.5">
      <c r="A115" s="68"/>
      <c r="B115" s="68"/>
      <c r="C115" s="68"/>
      <c r="D115" s="76"/>
      <c r="E115" s="76"/>
      <c r="F115" s="76"/>
      <c r="G115" s="68"/>
    </row>
    <row r="116" spans="1:7" ht="19.5">
      <c r="A116" s="68"/>
      <c r="B116" s="68"/>
      <c r="C116" s="68"/>
      <c r="D116" s="76"/>
      <c r="E116" s="76"/>
      <c r="F116" s="76"/>
      <c r="G116" s="68"/>
    </row>
    <row r="117" spans="1:7" ht="19.5">
      <c r="A117" s="68"/>
      <c r="B117" s="68"/>
      <c r="C117" s="68"/>
      <c r="D117" s="76"/>
      <c r="E117" s="76"/>
      <c r="F117" s="76"/>
      <c r="G117" s="68"/>
    </row>
    <row r="118" spans="1:7" ht="19.5">
      <c r="A118" s="68"/>
      <c r="B118" s="68"/>
      <c r="C118" s="68"/>
      <c r="D118" s="76"/>
      <c r="E118" s="76"/>
      <c r="F118" s="76"/>
      <c r="G118" s="68"/>
    </row>
    <row r="119" spans="1:7" ht="19.5">
      <c r="A119" s="68"/>
      <c r="B119" s="68"/>
      <c r="C119" s="68"/>
      <c r="D119" s="76"/>
      <c r="E119" s="76"/>
      <c r="F119" s="76"/>
      <c r="G119" s="68"/>
    </row>
    <row r="120" spans="1:7" ht="19.5">
      <c r="A120" s="68"/>
      <c r="B120" s="68"/>
      <c r="C120" s="68"/>
      <c r="D120" s="76"/>
      <c r="E120" s="76"/>
      <c r="F120" s="76"/>
      <c r="G120" s="68"/>
    </row>
    <row r="121" spans="1:7" ht="19.5">
      <c r="A121" s="68"/>
      <c r="B121" s="68"/>
      <c r="C121" s="68"/>
      <c r="D121" s="76"/>
      <c r="E121" s="76"/>
      <c r="F121" s="76"/>
      <c r="G121" s="68"/>
    </row>
    <row r="122" spans="1:7" ht="19.5">
      <c r="A122" s="68"/>
      <c r="B122" s="68"/>
      <c r="C122" s="68"/>
      <c r="D122" s="76"/>
      <c r="E122" s="76"/>
      <c r="F122" s="76"/>
      <c r="G122" s="68"/>
    </row>
    <row r="123" spans="1:7" ht="19.5">
      <c r="A123" s="68"/>
      <c r="B123" s="68"/>
      <c r="C123" s="68"/>
      <c r="D123" s="76"/>
      <c r="E123" s="76"/>
      <c r="F123" s="76"/>
      <c r="G123" s="68"/>
    </row>
    <row r="124" spans="1:7" ht="19.5">
      <c r="A124" s="68"/>
      <c r="B124" s="68"/>
      <c r="C124" s="68"/>
      <c r="D124" s="76"/>
      <c r="E124" s="76"/>
      <c r="F124" s="76"/>
      <c r="G124" s="68"/>
    </row>
    <row r="125" spans="1:7" ht="19.5">
      <c r="A125" s="68"/>
      <c r="B125" s="68"/>
      <c r="C125" s="68"/>
      <c r="D125" s="76"/>
      <c r="E125" s="76"/>
      <c r="F125" s="76"/>
      <c r="G125" s="68"/>
    </row>
    <row r="126" spans="1:7" ht="19.5">
      <c r="A126" s="68"/>
      <c r="B126" s="68"/>
      <c r="C126" s="68"/>
      <c r="D126" s="76"/>
      <c r="E126" s="76"/>
      <c r="F126" s="76"/>
      <c r="G126" s="68"/>
    </row>
    <row r="127" spans="1:7" ht="19.5">
      <c r="A127" s="68"/>
      <c r="B127" s="68"/>
      <c r="C127" s="68"/>
      <c r="D127" s="76"/>
      <c r="E127" s="76"/>
      <c r="F127" s="76"/>
      <c r="G127" s="68"/>
    </row>
    <row r="128" spans="1:7" ht="19.5">
      <c r="A128" s="68"/>
      <c r="B128" s="68"/>
      <c r="C128" s="68"/>
      <c r="D128" s="76"/>
      <c r="E128" s="76"/>
      <c r="F128" s="76"/>
      <c r="G128" s="68"/>
    </row>
    <row r="129" spans="1:7" ht="19.5">
      <c r="A129" s="68"/>
      <c r="B129" s="68"/>
      <c r="C129" s="68"/>
      <c r="D129" s="76"/>
      <c r="E129" s="76"/>
      <c r="F129" s="76"/>
      <c r="G129" s="68"/>
    </row>
    <row r="130" spans="1:7" ht="19.5">
      <c r="A130" s="68"/>
      <c r="B130" s="68"/>
      <c r="C130" s="68"/>
      <c r="D130" s="76"/>
      <c r="E130" s="76"/>
      <c r="F130" s="76"/>
      <c r="G130" s="68"/>
    </row>
    <row r="131" spans="1:7" ht="19.5">
      <c r="A131" s="68"/>
      <c r="B131" s="68"/>
      <c r="C131" s="68"/>
      <c r="D131" s="76"/>
      <c r="E131" s="76"/>
      <c r="F131" s="76"/>
      <c r="G131" s="68"/>
    </row>
    <row r="132" spans="1:7" ht="19.5">
      <c r="A132" s="68"/>
      <c r="B132" s="68"/>
      <c r="C132" s="68"/>
      <c r="D132" s="76"/>
      <c r="E132" s="76"/>
      <c r="F132" s="76"/>
      <c r="G132" s="68"/>
    </row>
    <row r="133" spans="1:7" ht="19.5">
      <c r="A133" s="68"/>
      <c r="B133" s="68"/>
      <c r="C133" s="68"/>
      <c r="D133" s="76"/>
      <c r="E133" s="76"/>
      <c r="F133" s="76"/>
      <c r="G133" s="68"/>
    </row>
    <row r="134" spans="1:7" ht="19.5">
      <c r="A134" s="68"/>
      <c r="B134" s="68"/>
      <c r="C134" s="68"/>
      <c r="D134" s="76"/>
      <c r="E134" s="76"/>
      <c r="F134" s="76"/>
      <c r="G134" s="68"/>
    </row>
    <row r="135" spans="1:7" ht="19.5">
      <c r="A135" s="68"/>
      <c r="B135" s="68"/>
      <c r="C135" s="68"/>
      <c r="D135" s="76"/>
      <c r="E135" s="76"/>
      <c r="F135" s="76"/>
      <c r="G135" s="68"/>
    </row>
    <row r="136" spans="1:7" ht="19.5">
      <c r="A136" s="68"/>
      <c r="B136" s="68"/>
      <c r="C136" s="68"/>
      <c r="D136" s="76"/>
      <c r="E136" s="76"/>
      <c r="F136" s="76"/>
      <c r="G136" s="68"/>
    </row>
    <row r="137" spans="1:7" ht="19.5">
      <c r="A137" s="68"/>
      <c r="B137" s="68"/>
      <c r="C137" s="68"/>
      <c r="D137" s="76"/>
      <c r="E137" s="76"/>
      <c r="F137" s="76"/>
      <c r="G137" s="68"/>
    </row>
    <row r="138" spans="1:7" ht="19.5">
      <c r="A138" s="68"/>
      <c r="B138" s="68"/>
      <c r="C138" s="68"/>
      <c r="D138" s="76"/>
      <c r="E138" s="76"/>
      <c r="F138" s="76"/>
      <c r="G138" s="68"/>
    </row>
    <row r="139" spans="1:7" ht="19.5">
      <c r="A139" s="68"/>
      <c r="B139" s="68"/>
      <c r="C139" s="68"/>
      <c r="D139" s="76"/>
      <c r="E139" s="76"/>
      <c r="F139" s="76"/>
      <c r="G139" s="68"/>
    </row>
    <row r="140" spans="1:7" ht="19.5">
      <c r="A140" s="68"/>
      <c r="B140" s="68"/>
      <c r="C140" s="68"/>
      <c r="D140" s="76"/>
      <c r="E140" s="76"/>
      <c r="F140" s="76"/>
      <c r="G140" s="68"/>
    </row>
    <row r="141" spans="1:7" ht="19.5">
      <c r="A141" s="68"/>
      <c r="B141" s="68"/>
      <c r="C141" s="68"/>
      <c r="D141" s="76"/>
      <c r="E141" s="76"/>
      <c r="F141" s="76"/>
      <c r="G141" s="68"/>
    </row>
    <row r="142" spans="1:7" ht="19.5">
      <c r="A142" s="68"/>
      <c r="B142" s="68"/>
      <c r="C142" s="68"/>
      <c r="D142" s="76"/>
      <c r="E142" s="76"/>
      <c r="F142" s="76"/>
      <c r="G142" s="68"/>
    </row>
    <row r="143" spans="1:7" ht="19.5">
      <c r="A143" s="68"/>
      <c r="B143" s="68"/>
      <c r="C143" s="68"/>
      <c r="D143" s="76"/>
      <c r="E143" s="76"/>
      <c r="F143" s="76"/>
      <c r="G143" s="68"/>
    </row>
    <row r="144" spans="1:7" ht="19.5">
      <c r="A144" s="68"/>
      <c r="B144" s="68"/>
      <c r="C144" s="68"/>
      <c r="D144" s="76"/>
      <c r="E144" s="76"/>
      <c r="F144" s="76"/>
      <c r="G144" s="68"/>
    </row>
    <row r="145" spans="1:7" ht="19.5">
      <c r="A145" s="68"/>
      <c r="B145" s="68"/>
      <c r="C145" s="68"/>
      <c r="D145" s="76"/>
      <c r="E145" s="76"/>
      <c r="F145" s="76"/>
      <c r="G145" s="68"/>
    </row>
    <row r="146" spans="1:7" ht="19.5">
      <c r="A146" s="68"/>
      <c r="B146" s="68"/>
      <c r="C146" s="68"/>
      <c r="D146" s="76"/>
      <c r="E146" s="76"/>
      <c r="F146" s="76"/>
      <c r="G146" s="68"/>
    </row>
    <row r="147" spans="1:7" ht="19.5">
      <c r="A147" s="68"/>
      <c r="B147" s="68"/>
      <c r="C147" s="68"/>
      <c r="D147" s="76"/>
      <c r="E147" s="76"/>
      <c r="F147" s="76"/>
      <c r="G147" s="68"/>
    </row>
    <row r="148" spans="1:7" ht="19.5">
      <c r="A148" s="68"/>
      <c r="B148" s="68"/>
      <c r="C148" s="68"/>
      <c r="D148" s="76"/>
      <c r="E148" s="76"/>
      <c r="F148" s="76"/>
      <c r="G148" s="68"/>
    </row>
    <row r="149" spans="1:7" ht="19.5">
      <c r="A149" s="68"/>
      <c r="B149" s="68"/>
      <c r="C149" s="68"/>
      <c r="D149" s="76"/>
      <c r="E149" s="76"/>
      <c r="F149" s="76"/>
      <c r="G149" s="68"/>
    </row>
    <row r="150" spans="1:7" ht="19.5">
      <c r="A150" s="68"/>
      <c r="B150" s="68"/>
      <c r="C150" s="68"/>
      <c r="D150" s="76"/>
      <c r="E150" s="76"/>
      <c r="F150" s="76"/>
      <c r="G150" s="68"/>
    </row>
    <row r="151" spans="1:7" ht="19.5">
      <c r="A151" s="68"/>
      <c r="B151" s="68"/>
      <c r="C151" s="68"/>
      <c r="D151" s="76"/>
      <c r="E151" s="76"/>
      <c r="F151" s="76"/>
      <c r="G151" s="68"/>
    </row>
    <row r="152" spans="1:7" ht="19.5">
      <c r="A152" s="68"/>
      <c r="B152" s="68"/>
      <c r="C152" s="68"/>
      <c r="D152" s="76"/>
      <c r="E152" s="76"/>
      <c r="F152" s="76"/>
      <c r="G152" s="68"/>
    </row>
    <row r="153" spans="1:7" ht="19.5">
      <c r="A153" s="68"/>
      <c r="B153" s="68"/>
      <c r="C153" s="68"/>
      <c r="D153" s="76"/>
      <c r="E153" s="76"/>
      <c r="F153" s="76"/>
      <c r="G153" s="68"/>
    </row>
    <row r="154" spans="1:7" ht="19.5">
      <c r="A154" s="68"/>
      <c r="B154" s="68"/>
      <c r="C154" s="68"/>
      <c r="D154" s="76"/>
      <c r="E154" s="76"/>
      <c r="F154" s="76"/>
      <c r="G154" s="68"/>
    </row>
    <row r="155" spans="1:7" ht="19.5">
      <c r="A155" s="68"/>
      <c r="B155" s="68"/>
      <c r="C155" s="68"/>
      <c r="D155" s="76"/>
      <c r="E155" s="76"/>
      <c r="F155" s="76"/>
      <c r="G155" s="68"/>
    </row>
    <row r="156" spans="1:7" ht="19.5">
      <c r="A156" s="68"/>
      <c r="B156" s="68"/>
      <c r="C156" s="68"/>
      <c r="D156" s="76"/>
      <c r="E156" s="76"/>
      <c r="F156" s="76"/>
      <c r="G156" s="68"/>
    </row>
    <row r="157" spans="1:7" ht="19.5">
      <c r="A157" s="68"/>
      <c r="B157" s="68"/>
      <c r="C157" s="68"/>
      <c r="D157" s="76"/>
      <c r="E157" s="76"/>
      <c r="F157" s="76"/>
      <c r="G157" s="68"/>
    </row>
    <row r="158" spans="1:7" ht="19.5">
      <c r="A158" s="68"/>
      <c r="B158" s="68"/>
      <c r="C158" s="68"/>
      <c r="D158" s="76"/>
      <c r="E158" s="76"/>
      <c r="F158" s="76"/>
      <c r="G158" s="68"/>
    </row>
    <row r="159" spans="1:7" ht="19.5">
      <c r="A159" s="68"/>
      <c r="B159" s="68"/>
      <c r="C159" s="68"/>
      <c r="D159" s="76"/>
      <c r="E159" s="76"/>
      <c r="F159" s="76"/>
      <c r="G159" s="68"/>
    </row>
    <row r="160" spans="1:7" ht="19.5">
      <c r="A160" s="68"/>
      <c r="B160" s="68"/>
      <c r="C160" s="68"/>
      <c r="D160" s="76"/>
      <c r="E160" s="76"/>
      <c r="F160" s="76"/>
      <c r="G160" s="68"/>
    </row>
    <row r="161" spans="1:7" ht="19.5">
      <c r="A161" s="68"/>
      <c r="B161" s="68"/>
      <c r="C161" s="68"/>
      <c r="D161" s="76"/>
      <c r="E161" s="76"/>
      <c r="F161" s="76"/>
      <c r="G161" s="68"/>
    </row>
    <row r="162" spans="1:7" ht="19.5">
      <c r="A162" s="68"/>
      <c r="B162" s="68"/>
      <c r="C162" s="68"/>
      <c r="D162" s="76"/>
      <c r="E162" s="76"/>
      <c r="F162" s="76"/>
      <c r="G162" s="68"/>
    </row>
    <row r="163" spans="1:7" ht="19.5">
      <c r="A163" s="68"/>
      <c r="B163" s="68"/>
      <c r="C163" s="68"/>
      <c r="D163" s="76"/>
      <c r="E163" s="76"/>
      <c r="F163" s="76"/>
      <c r="G163" s="68"/>
    </row>
    <row r="164" spans="1:7" ht="19.5">
      <c r="A164" s="68"/>
      <c r="B164" s="68"/>
      <c r="C164" s="68"/>
      <c r="D164" s="76"/>
      <c r="E164" s="76"/>
      <c r="F164" s="76"/>
      <c r="G164" s="68"/>
    </row>
    <row r="165" spans="1:7" ht="19.5">
      <c r="A165" s="68"/>
      <c r="B165" s="68"/>
      <c r="C165" s="68"/>
      <c r="D165" s="76"/>
      <c r="E165" s="76"/>
      <c r="F165" s="76"/>
      <c r="G165" s="68"/>
    </row>
    <row r="166" spans="1:7" ht="19.5">
      <c r="A166" s="68"/>
      <c r="B166" s="68"/>
      <c r="C166" s="68"/>
      <c r="D166" s="76"/>
      <c r="E166" s="76"/>
      <c r="F166" s="76"/>
      <c r="G166" s="68"/>
    </row>
    <row r="167" spans="1:7" ht="19.5">
      <c r="A167" s="68"/>
      <c r="B167" s="68"/>
      <c r="C167" s="68"/>
      <c r="D167" s="76"/>
      <c r="E167" s="76"/>
      <c r="F167" s="76"/>
      <c r="G167" s="68"/>
    </row>
    <row r="168" spans="1:7" ht="19.5">
      <c r="A168" s="68"/>
      <c r="B168" s="68"/>
      <c r="C168" s="68"/>
      <c r="D168" s="76"/>
      <c r="E168" s="76"/>
      <c r="F168" s="76"/>
      <c r="G168" s="68"/>
    </row>
    <row r="169" spans="1:7" ht="19.5">
      <c r="A169" s="68"/>
      <c r="B169" s="68"/>
      <c r="C169" s="68"/>
      <c r="D169" s="76"/>
      <c r="E169" s="76"/>
      <c r="F169" s="76"/>
      <c r="G169" s="68"/>
    </row>
    <row r="170" spans="1:7" ht="19.5">
      <c r="A170" s="68"/>
      <c r="B170" s="68"/>
      <c r="C170" s="68"/>
      <c r="D170" s="76"/>
      <c r="E170" s="76"/>
      <c r="F170" s="76"/>
      <c r="G170" s="68"/>
    </row>
    <row r="171" spans="1:7" ht="19.5">
      <c r="A171" s="68"/>
      <c r="B171" s="68"/>
      <c r="C171" s="68"/>
      <c r="D171" s="76"/>
      <c r="E171" s="76"/>
      <c r="F171" s="76"/>
      <c r="G171" s="68"/>
    </row>
    <row r="172" spans="1:7" ht="19.5">
      <c r="A172" s="68"/>
      <c r="B172" s="68"/>
      <c r="C172" s="68"/>
      <c r="D172" s="76"/>
      <c r="E172" s="76"/>
      <c r="F172" s="76"/>
      <c r="G172" s="68"/>
    </row>
    <row r="173" spans="1:7" ht="19.5">
      <c r="A173" s="68"/>
      <c r="B173" s="68"/>
      <c r="C173" s="68"/>
      <c r="D173" s="76"/>
      <c r="E173" s="76"/>
      <c r="F173" s="76"/>
      <c r="G173" s="68"/>
    </row>
    <row r="174" spans="1:7" ht="19.5">
      <c r="A174" s="68"/>
      <c r="B174" s="68"/>
      <c r="C174" s="68"/>
      <c r="D174" s="76"/>
      <c r="E174" s="76"/>
      <c r="F174" s="76"/>
      <c r="G174" s="68"/>
    </row>
    <row r="175" spans="1:7" ht="19.5">
      <c r="A175" s="68"/>
      <c r="B175" s="68"/>
      <c r="C175" s="68"/>
      <c r="D175" s="76"/>
      <c r="E175" s="76"/>
      <c r="F175" s="76"/>
      <c r="G175" s="68"/>
    </row>
    <row r="176" spans="1:7" ht="19.5">
      <c r="A176" s="68"/>
      <c r="B176" s="68"/>
      <c r="C176" s="68"/>
      <c r="D176" s="76"/>
      <c r="E176" s="76"/>
      <c r="F176" s="76"/>
      <c r="G176" s="68"/>
    </row>
    <row r="177" spans="1:7" ht="19.5">
      <c r="A177" s="68"/>
      <c r="B177" s="68"/>
      <c r="C177" s="68"/>
      <c r="D177" s="76"/>
      <c r="E177" s="76"/>
      <c r="F177" s="76"/>
      <c r="G177" s="68"/>
    </row>
    <row r="178" spans="1:7" ht="19.5">
      <c r="A178" s="68"/>
      <c r="B178" s="68"/>
      <c r="C178" s="68"/>
      <c r="D178" s="76"/>
      <c r="E178" s="76"/>
      <c r="F178" s="76"/>
      <c r="G178" s="68"/>
    </row>
    <row r="179" spans="1:7" ht="19.5">
      <c r="A179" s="68"/>
      <c r="B179" s="68"/>
      <c r="C179" s="68"/>
      <c r="D179" s="76"/>
      <c r="E179" s="76"/>
      <c r="F179" s="76"/>
      <c r="G179" s="68"/>
    </row>
    <row r="180" spans="1:7" ht="19.5">
      <c r="A180" s="68"/>
      <c r="B180" s="68"/>
      <c r="C180" s="68"/>
      <c r="D180" s="76"/>
      <c r="E180" s="76"/>
      <c r="F180" s="76"/>
      <c r="G180" s="68"/>
    </row>
    <row r="181" spans="1:7" ht="19.5">
      <c r="A181" s="68"/>
      <c r="B181" s="68"/>
      <c r="C181" s="68"/>
      <c r="D181" s="76"/>
      <c r="E181" s="76"/>
      <c r="F181" s="76"/>
      <c r="G181" s="68"/>
    </row>
    <row r="182" spans="1:7" ht="19.5">
      <c r="A182" s="68"/>
      <c r="B182" s="68"/>
      <c r="C182" s="68"/>
      <c r="D182" s="76"/>
      <c r="E182" s="76"/>
      <c r="F182" s="76"/>
      <c r="G182" s="68"/>
    </row>
    <row r="183" spans="1:7" ht="19.5">
      <c r="A183" s="68"/>
      <c r="B183" s="68"/>
      <c r="C183" s="68"/>
      <c r="D183" s="76"/>
      <c r="E183" s="76"/>
      <c r="F183" s="76"/>
      <c r="G183" s="68"/>
    </row>
    <row r="184" spans="1:7" ht="19.5">
      <c r="A184" s="68"/>
      <c r="B184" s="68"/>
      <c r="C184" s="68"/>
      <c r="D184" s="76"/>
      <c r="E184" s="76"/>
      <c r="F184" s="76"/>
      <c r="G184" s="68"/>
    </row>
    <row r="185" spans="1:7" ht="19.5">
      <c r="A185" s="68"/>
      <c r="B185" s="68"/>
      <c r="C185" s="68"/>
      <c r="D185" s="76"/>
      <c r="E185" s="76"/>
      <c r="F185" s="76"/>
      <c r="G185" s="68"/>
    </row>
    <row r="186" spans="1:7" ht="19.5">
      <c r="A186" s="68"/>
      <c r="B186" s="68"/>
      <c r="C186" s="68"/>
      <c r="D186" s="76"/>
      <c r="E186" s="76"/>
      <c r="F186" s="76"/>
      <c r="G186" s="68"/>
    </row>
    <row r="187" spans="1:7" ht="19.5">
      <c r="A187" s="68"/>
      <c r="B187" s="68"/>
      <c r="C187" s="68"/>
      <c r="D187" s="76"/>
      <c r="E187" s="76"/>
      <c r="F187" s="76"/>
      <c r="G187" s="68"/>
    </row>
    <row r="188" spans="1:7" ht="19.5">
      <c r="A188" s="68"/>
      <c r="B188" s="68"/>
      <c r="C188" s="68"/>
      <c r="D188" s="76"/>
      <c r="E188" s="76"/>
      <c r="F188" s="76"/>
      <c r="G188" s="68"/>
    </row>
    <row r="189" spans="1:7" ht="19.5">
      <c r="A189" s="68"/>
      <c r="B189" s="68"/>
      <c r="C189" s="68"/>
      <c r="D189" s="76"/>
      <c r="E189" s="76"/>
      <c r="F189" s="76"/>
      <c r="G189" s="68"/>
    </row>
    <row r="190" spans="1:7" ht="19.5">
      <c r="A190" s="68"/>
      <c r="B190" s="68"/>
      <c r="C190" s="68"/>
      <c r="D190" s="76"/>
      <c r="E190" s="76"/>
      <c r="F190" s="76"/>
      <c r="G190" s="68"/>
    </row>
    <row r="191" spans="1:7" ht="19.5">
      <c r="A191" s="68"/>
      <c r="B191" s="68"/>
      <c r="C191" s="68"/>
      <c r="D191" s="76"/>
      <c r="E191" s="76"/>
      <c r="F191" s="76"/>
      <c r="G191" s="68"/>
    </row>
    <row r="192" spans="1:7" ht="19.5">
      <c r="A192" s="68"/>
      <c r="B192" s="68"/>
      <c r="C192" s="68"/>
      <c r="D192" s="76"/>
      <c r="E192" s="76"/>
      <c r="F192" s="76"/>
      <c r="G192" s="68"/>
    </row>
    <row r="193" spans="1:7" ht="19.5">
      <c r="A193" s="68"/>
      <c r="B193" s="68"/>
      <c r="C193" s="68"/>
      <c r="D193" s="76"/>
      <c r="E193" s="76"/>
      <c r="F193" s="76"/>
      <c r="G193" s="68"/>
    </row>
    <row r="194" spans="1:7" ht="19.5">
      <c r="A194" s="68"/>
      <c r="B194" s="68"/>
      <c r="C194" s="68"/>
      <c r="D194" s="76"/>
      <c r="E194" s="76"/>
      <c r="F194" s="76"/>
      <c r="G194" s="68"/>
    </row>
    <row r="195" spans="1:7" ht="19.5">
      <c r="A195" s="68"/>
      <c r="B195" s="68"/>
      <c r="C195" s="68"/>
      <c r="D195" s="76"/>
      <c r="E195" s="76"/>
      <c r="F195" s="76"/>
      <c r="G195" s="68"/>
    </row>
    <row r="196" spans="1:7" ht="19.5">
      <c r="A196" s="68"/>
      <c r="B196" s="68"/>
      <c r="C196" s="68"/>
      <c r="D196" s="76"/>
      <c r="E196" s="76"/>
      <c r="F196" s="76"/>
      <c r="G196" s="68"/>
    </row>
    <row r="197" spans="1:7" ht="19.5">
      <c r="A197" s="68"/>
      <c r="B197" s="68"/>
      <c r="C197" s="68"/>
      <c r="D197" s="76"/>
      <c r="E197" s="76"/>
      <c r="F197" s="76"/>
      <c r="G197" s="68"/>
    </row>
    <row r="198" spans="1:7" ht="19.5">
      <c r="A198" s="68"/>
      <c r="B198" s="68"/>
      <c r="C198" s="68"/>
      <c r="D198" s="76"/>
      <c r="E198" s="76"/>
      <c r="F198" s="76"/>
      <c r="G198" s="68"/>
    </row>
    <row r="199" spans="1:7" ht="19.5">
      <c r="A199" s="68"/>
      <c r="B199" s="68"/>
      <c r="C199" s="68"/>
      <c r="D199" s="76"/>
      <c r="E199" s="76"/>
      <c r="F199" s="76"/>
      <c r="G199" s="68"/>
    </row>
    <row r="200" spans="1:7" ht="19.5">
      <c r="A200" s="68"/>
      <c r="B200" s="68"/>
      <c r="C200" s="68"/>
      <c r="D200" s="76"/>
      <c r="E200" s="76"/>
      <c r="F200" s="76"/>
      <c r="G200" s="68"/>
    </row>
    <row r="201" spans="1:7" ht="19.5">
      <c r="A201" s="68"/>
      <c r="B201" s="68"/>
      <c r="C201" s="68"/>
      <c r="D201" s="76"/>
      <c r="E201" s="76"/>
      <c r="F201" s="76"/>
      <c r="G201" s="68"/>
    </row>
  </sheetData>
  <mergeCells count="7">
    <mergeCell ref="A46:C46"/>
    <mergeCell ref="A6:C6"/>
    <mergeCell ref="A1:G1"/>
    <mergeCell ref="A2:G2"/>
    <mergeCell ref="A4:G4"/>
    <mergeCell ref="A5:G5"/>
    <mergeCell ref="A3:G3"/>
  </mergeCells>
  <printOptions/>
  <pageMargins left="0.33" right="0.33" top="0.47" bottom="0.21" header="0.4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="120" zoomScaleNormal="110" zoomScaleSheetLayoutView="120" workbookViewId="0" topLeftCell="A4">
      <selection activeCell="C22" sqref="C22"/>
    </sheetView>
  </sheetViews>
  <sheetFormatPr defaultColWidth="9.140625" defaultRowHeight="21.75"/>
  <cols>
    <col min="1" max="2" width="2.00390625" style="0" customWidth="1"/>
    <col min="3" max="3" width="45.8515625" style="0" customWidth="1"/>
    <col min="4" max="4" width="14.28125" style="0" customWidth="1"/>
    <col min="5" max="5" width="14.7109375" style="0" customWidth="1"/>
    <col min="6" max="6" width="14.00390625" style="0" customWidth="1"/>
    <col min="7" max="7" width="11.8515625" style="0" customWidth="1"/>
    <col min="9" max="9" width="10.8515625" style="0" customWidth="1"/>
  </cols>
  <sheetData>
    <row r="1" spans="1:7" ht="21.75">
      <c r="A1" s="176" t="s">
        <v>0</v>
      </c>
      <c r="B1" s="176"/>
      <c r="C1" s="176"/>
      <c r="D1" s="176"/>
      <c r="E1" s="176"/>
      <c r="F1" s="176"/>
      <c r="G1" s="176"/>
    </row>
    <row r="2" spans="1:7" ht="21.75">
      <c r="A2" s="176" t="s">
        <v>108</v>
      </c>
      <c r="B2" s="176"/>
      <c r="C2" s="176"/>
      <c r="D2" s="176"/>
      <c r="E2" s="176"/>
      <c r="F2" s="176"/>
      <c r="G2" s="176"/>
    </row>
    <row r="3" spans="1:7" ht="21.75">
      <c r="A3" s="176" t="s">
        <v>208</v>
      </c>
      <c r="B3" s="176"/>
      <c r="C3" s="176"/>
      <c r="D3" s="176"/>
      <c r="E3" s="176"/>
      <c r="F3" s="176"/>
      <c r="G3" s="176"/>
    </row>
    <row r="4" spans="1:7" ht="21.75">
      <c r="A4" s="176" t="s">
        <v>211</v>
      </c>
      <c r="B4" s="176"/>
      <c r="C4" s="176"/>
      <c r="D4" s="176"/>
      <c r="E4" s="176"/>
      <c r="F4" s="176"/>
      <c r="G4" s="176"/>
    </row>
    <row r="5" spans="1:7" ht="21.75">
      <c r="A5" s="176" t="s">
        <v>43</v>
      </c>
      <c r="B5" s="176"/>
      <c r="C5" s="176"/>
      <c r="D5" s="176"/>
      <c r="E5" s="176"/>
      <c r="F5" s="176"/>
      <c r="G5" s="176"/>
    </row>
    <row r="6" spans="1:7" ht="21.75">
      <c r="A6" s="175" t="s">
        <v>3</v>
      </c>
      <c r="B6" s="175"/>
      <c r="C6" s="172"/>
      <c r="D6" s="11" t="s">
        <v>4</v>
      </c>
      <c r="E6" s="11" t="s">
        <v>5</v>
      </c>
      <c r="F6" s="11" t="s">
        <v>6</v>
      </c>
      <c r="G6" s="10" t="s">
        <v>7</v>
      </c>
    </row>
    <row r="7" spans="1:7" s="30" customFormat="1" ht="21">
      <c r="A7" s="21" t="s">
        <v>42</v>
      </c>
      <c r="B7" s="22"/>
      <c r="C7" s="22"/>
      <c r="D7" s="11">
        <f>SUM(D8)</f>
        <v>1800196</v>
      </c>
      <c r="E7" s="11">
        <f>SUM(E8)</f>
        <v>552870</v>
      </c>
      <c r="F7" s="11">
        <f>SUM(D7-E7)</f>
        <v>1247326</v>
      </c>
      <c r="G7" s="26">
        <f>SUM(E7*100/D7)</f>
        <v>30.711655841919434</v>
      </c>
    </row>
    <row r="8" spans="1:7" s="30" customFormat="1" ht="21">
      <c r="A8" s="21" t="s">
        <v>43</v>
      </c>
      <c r="B8" s="22"/>
      <c r="C8" s="22"/>
      <c r="D8" s="24">
        <f>SUM(D9+D16)</f>
        <v>1800196</v>
      </c>
      <c r="E8" s="24">
        <f>SUM(E9+E16)</f>
        <v>552870</v>
      </c>
      <c r="F8" s="11">
        <f aca="true" t="shared" si="0" ref="F8:F17">SUM(D8-E8)</f>
        <v>1247326</v>
      </c>
      <c r="G8" s="26">
        <f aca="true" t="shared" si="1" ref="G8:G17">SUM(E8*100/D8)</f>
        <v>30.711655841919434</v>
      </c>
    </row>
    <row r="9" spans="1:7" ht="21.75">
      <c r="A9" s="13"/>
      <c r="B9" s="94" t="s">
        <v>106</v>
      </c>
      <c r="C9" s="14"/>
      <c r="D9" s="90">
        <f>SUM(D10:D15)</f>
        <v>1754957</v>
      </c>
      <c r="E9" s="90">
        <f>SUM(E10:E15)</f>
        <v>520985</v>
      </c>
      <c r="F9" s="93">
        <f t="shared" si="0"/>
        <v>1233972</v>
      </c>
      <c r="G9" s="91">
        <f t="shared" si="1"/>
        <v>29.68648234686092</v>
      </c>
    </row>
    <row r="10" spans="1:7" ht="21.75">
      <c r="A10" s="13"/>
      <c r="B10" s="14"/>
      <c r="C10" s="14" t="s">
        <v>44</v>
      </c>
      <c r="D10" s="16">
        <v>99000</v>
      </c>
      <c r="E10" s="16">
        <v>71908</v>
      </c>
      <c r="F10" s="7">
        <f t="shared" si="0"/>
        <v>27092</v>
      </c>
      <c r="G10" s="19">
        <f t="shared" si="1"/>
        <v>72.63434343434344</v>
      </c>
    </row>
    <row r="11" spans="1:7" ht="21.75">
      <c r="A11" s="13"/>
      <c r="B11" s="14"/>
      <c r="C11" s="14" t="s">
        <v>45</v>
      </c>
      <c r="D11" s="16">
        <v>97672</v>
      </c>
      <c r="E11" s="16">
        <v>97672</v>
      </c>
      <c r="F11" s="7">
        <f t="shared" si="0"/>
        <v>0</v>
      </c>
      <c r="G11" s="19">
        <f t="shared" si="1"/>
        <v>100</v>
      </c>
    </row>
    <row r="12" spans="1:7" ht="21.75">
      <c r="A12" s="13"/>
      <c r="B12" s="14"/>
      <c r="C12" s="14" t="s">
        <v>209</v>
      </c>
      <c r="D12" s="16">
        <v>183000</v>
      </c>
      <c r="E12" s="16">
        <v>144620</v>
      </c>
      <c r="F12" s="7">
        <f t="shared" si="0"/>
        <v>38380</v>
      </c>
      <c r="G12" s="19">
        <f t="shared" si="1"/>
        <v>79.02732240437159</v>
      </c>
    </row>
    <row r="13" spans="1:7" ht="21.75">
      <c r="A13" s="13"/>
      <c r="B13" s="14"/>
      <c r="C13" s="14" t="s">
        <v>129</v>
      </c>
      <c r="D13" s="16">
        <v>75000</v>
      </c>
      <c r="E13" s="16">
        <v>75000</v>
      </c>
      <c r="F13" s="7">
        <f t="shared" si="0"/>
        <v>0</v>
      </c>
      <c r="G13" s="19">
        <f t="shared" si="1"/>
        <v>100</v>
      </c>
    </row>
    <row r="14" spans="1:7" ht="21.75">
      <c r="A14" s="13"/>
      <c r="B14" s="14"/>
      <c r="C14" s="14" t="s">
        <v>222</v>
      </c>
      <c r="D14" s="16">
        <v>76285</v>
      </c>
      <c r="E14" s="16">
        <v>76285</v>
      </c>
      <c r="F14" s="7">
        <f t="shared" si="0"/>
        <v>0</v>
      </c>
      <c r="G14" s="19">
        <f t="shared" si="1"/>
        <v>100</v>
      </c>
    </row>
    <row r="15" spans="1:7" ht="21.75">
      <c r="A15" s="13"/>
      <c r="B15" s="14"/>
      <c r="C15" s="15" t="s">
        <v>170</v>
      </c>
      <c r="D15" s="16">
        <v>1224000</v>
      </c>
      <c r="E15" s="16">
        <v>55500</v>
      </c>
      <c r="F15" s="7">
        <f t="shared" si="0"/>
        <v>1168500</v>
      </c>
      <c r="G15" s="19">
        <f>SUM(E15*100/D15)</f>
        <v>4.534313725490196</v>
      </c>
    </row>
    <row r="16" spans="1:7" ht="21.75">
      <c r="A16" s="13"/>
      <c r="B16" s="94" t="s">
        <v>46</v>
      </c>
      <c r="D16" s="90">
        <f>SUM(D17:D20)</f>
        <v>45239</v>
      </c>
      <c r="E16" s="90">
        <f>SUM(E17:E20)</f>
        <v>31885</v>
      </c>
      <c r="F16" s="93">
        <f t="shared" si="0"/>
        <v>13354</v>
      </c>
      <c r="G16" s="91">
        <f>SUM(E16*100/D16)</f>
        <v>70.48122195450827</v>
      </c>
    </row>
    <row r="17" spans="1:7" ht="21.75">
      <c r="A17" s="13"/>
      <c r="B17" s="14"/>
      <c r="C17" s="15" t="s">
        <v>46</v>
      </c>
      <c r="D17" s="16">
        <v>45239</v>
      </c>
      <c r="E17" s="16">
        <v>31885</v>
      </c>
      <c r="F17" s="7">
        <f t="shared" si="0"/>
        <v>13354</v>
      </c>
      <c r="G17" s="19">
        <f t="shared" si="1"/>
        <v>70.48122195450827</v>
      </c>
    </row>
    <row r="19" spans="3:7" ht="21.75">
      <c r="C19" s="77" t="s">
        <v>242</v>
      </c>
      <c r="D19" s="2"/>
      <c r="E19" s="2"/>
      <c r="F19" s="2"/>
      <c r="G19" s="1"/>
    </row>
    <row r="20" spans="3:7" ht="21.75">
      <c r="C20" s="5"/>
      <c r="D20" s="11" t="s">
        <v>4</v>
      </c>
      <c r="E20" s="11" t="s">
        <v>5</v>
      </c>
      <c r="F20" s="11" t="s">
        <v>6</v>
      </c>
      <c r="G20" s="17" t="s">
        <v>7</v>
      </c>
    </row>
    <row r="21" spans="3:7" ht="21.75">
      <c r="C21" s="31" t="s">
        <v>47</v>
      </c>
      <c r="D21" s="24">
        <f>SUM(D7)</f>
        <v>1800196</v>
      </c>
      <c r="E21" s="24">
        <f aca="true" t="shared" si="2" ref="E21:G22">SUM(E8)</f>
        <v>552870</v>
      </c>
      <c r="F21" s="24">
        <f t="shared" si="2"/>
        <v>1247326</v>
      </c>
      <c r="G21" s="26">
        <f t="shared" si="2"/>
        <v>30.711655841919434</v>
      </c>
    </row>
    <row r="22" spans="3:7" ht="21.75">
      <c r="C22" s="31" t="s">
        <v>50</v>
      </c>
      <c r="D22" s="24">
        <f>SUM(D9)</f>
        <v>1754957</v>
      </c>
      <c r="E22" s="24">
        <f t="shared" si="2"/>
        <v>520985</v>
      </c>
      <c r="F22" s="24">
        <f t="shared" si="2"/>
        <v>1233972</v>
      </c>
      <c r="G22" s="26">
        <f t="shared" si="2"/>
        <v>29.68648234686092</v>
      </c>
    </row>
    <row r="23" spans="3:7" ht="21.75">
      <c r="C23" s="31" t="s">
        <v>51</v>
      </c>
      <c r="D23" s="24">
        <f>SUM(D16)</f>
        <v>45239</v>
      </c>
      <c r="E23" s="24">
        <f>SUM(E16)</f>
        <v>31885</v>
      </c>
      <c r="F23" s="24">
        <f>SUM(F16)</f>
        <v>13354</v>
      </c>
      <c r="G23" s="26">
        <f>SUM(G16)</f>
        <v>70.48122195450827</v>
      </c>
    </row>
    <row r="24" ht="21.75">
      <c r="D24" t="s">
        <v>92</v>
      </c>
    </row>
    <row r="39" spans="1:7" ht="21.75">
      <c r="A39" s="85"/>
      <c r="B39" s="85"/>
      <c r="C39" s="85"/>
      <c r="D39" s="85"/>
      <c r="E39" s="85"/>
      <c r="F39" s="85"/>
      <c r="G39" s="85"/>
    </row>
    <row r="40" spans="1:7" ht="21.75">
      <c r="A40" s="85"/>
      <c r="B40" s="85"/>
      <c r="C40" s="85"/>
      <c r="D40" s="85"/>
      <c r="E40" s="85"/>
      <c r="F40" s="85"/>
      <c r="G40" s="85"/>
    </row>
    <row r="41" spans="1:7" ht="21.75">
      <c r="A41" s="85"/>
      <c r="B41" s="85"/>
      <c r="C41" s="85"/>
      <c r="D41" s="85"/>
      <c r="E41" s="85"/>
      <c r="F41" s="85"/>
      <c r="G41" s="85"/>
    </row>
    <row r="42" spans="1:7" ht="21.75">
      <c r="A42" s="85"/>
      <c r="B42" s="85"/>
      <c r="C42" s="85"/>
      <c r="D42" s="85"/>
      <c r="E42" s="85"/>
      <c r="F42" s="85"/>
      <c r="G42" s="85"/>
    </row>
    <row r="43" spans="1:7" ht="21.75">
      <c r="A43" s="85"/>
      <c r="B43" s="85"/>
      <c r="C43" s="85"/>
      <c r="D43" s="64"/>
      <c r="E43" s="64"/>
      <c r="F43" s="64"/>
      <c r="G43" s="63"/>
    </row>
    <row r="44" spans="1:7" ht="21.75">
      <c r="A44" s="65"/>
      <c r="B44" s="65"/>
      <c r="C44" s="65"/>
      <c r="D44" s="64"/>
      <c r="E44" s="64"/>
      <c r="F44" s="64"/>
      <c r="G44" s="66"/>
    </row>
    <row r="45" spans="1:7" ht="21.75">
      <c r="A45" s="65"/>
      <c r="B45" s="65"/>
      <c r="C45" s="65"/>
      <c r="D45" s="67"/>
      <c r="E45" s="67"/>
      <c r="F45" s="64"/>
      <c r="G45" s="66"/>
    </row>
    <row r="46" spans="1:7" ht="21.75">
      <c r="A46" s="4"/>
      <c r="B46" s="4"/>
      <c r="C46" s="4"/>
      <c r="D46" s="20"/>
      <c r="E46" s="20"/>
      <c r="F46" s="32"/>
      <c r="G46" s="62"/>
    </row>
    <row r="47" spans="1:7" ht="21.75">
      <c r="A47" s="4"/>
      <c r="B47" s="4"/>
      <c r="C47" s="4"/>
      <c r="D47" s="20"/>
      <c r="E47" s="20"/>
      <c r="F47" s="32"/>
      <c r="G47" s="62"/>
    </row>
    <row r="48" spans="1:7" ht="21.75">
      <c r="A48" s="4"/>
      <c r="B48" s="4"/>
      <c r="C48" s="4"/>
      <c r="D48" s="20"/>
      <c r="E48" s="20"/>
      <c r="F48" s="32"/>
      <c r="G48" s="62"/>
    </row>
    <row r="49" spans="1:7" ht="21.75">
      <c r="A49" s="4"/>
      <c r="B49" s="4"/>
      <c r="C49" s="4"/>
      <c r="D49" s="20"/>
      <c r="E49" s="20"/>
      <c r="F49" s="32"/>
      <c r="G49" s="62"/>
    </row>
    <row r="50" spans="1:7" ht="21.75">
      <c r="A50" s="4"/>
      <c r="B50" s="4"/>
      <c r="C50" s="4"/>
      <c r="D50" s="20"/>
      <c r="E50" s="20"/>
      <c r="F50" s="32"/>
      <c r="G50" s="62"/>
    </row>
    <row r="51" spans="1:7" ht="21.75">
      <c r="A51" s="4"/>
      <c r="B51" s="4"/>
      <c r="C51" s="4"/>
      <c r="D51" s="20"/>
      <c r="E51" s="20"/>
      <c r="F51" s="32"/>
      <c r="G51" s="62"/>
    </row>
    <row r="52" spans="1:7" ht="21.75">
      <c r="A52" s="89"/>
      <c r="B52" s="89"/>
      <c r="C52" s="89"/>
      <c r="D52" s="89"/>
      <c r="E52" s="89"/>
      <c r="F52" s="89"/>
      <c r="G52" s="89"/>
    </row>
    <row r="53" spans="1:7" ht="21.75">
      <c r="A53" s="89"/>
      <c r="B53" s="89"/>
      <c r="C53" s="63"/>
      <c r="D53" s="20"/>
      <c r="E53" s="20"/>
      <c r="F53" s="20"/>
      <c r="G53" s="4"/>
    </row>
    <row r="54" spans="1:7" ht="21.75">
      <c r="A54" s="89"/>
      <c r="B54" s="89"/>
      <c r="C54" s="4"/>
      <c r="D54" s="64"/>
      <c r="E54" s="64"/>
      <c r="F54" s="64"/>
      <c r="G54" s="84"/>
    </row>
    <row r="55" spans="1:7" ht="21.75">
      <c r="A55" s="89"/>
      <c r="B55" s="89"/>
      <c r="C55" s="65"/>
      <c r="D55" s="67"/>
      <c r="E55" s="67"/>
      <c r="F55" s="67"/>
      <c r="G55" s="66"/>
    </row>
    <row r="56" spans="1:7" ht="21.75">
      <c r="A56" s="89"/>
      <c r="B56" s="89"/>
      <c r="C56" s="65"/>
      <c r="D56" s="67"/>
      <c r="E56" s="67"/>
      <c r="F56" s="67"/>
      <c r="G56" s="66"/>
    </row>
    <row r="57" spans="1:7" ht="21.75">
      <c r="A57" s="89"/>
      <c r="B57" s="89"/>
      <c r="C57" s="65"/>
      <c r="D57" s="67"/>
      <c r="E57" s="67"/>
      <c r="F57" s="67"/>
      <c r="G57" s="66"/>
    </row>
    <row r="58" spans="1:7" ht="21.75">
      <c r="A58" s="89"/>
      <c r="B58" s="89"/>
      <c r="C58" s="89"/>
      <c r="D58" s="89"/>
      <c r="E58" s="89"/>
      <c r="F58" s="89"/>
      <c r="G58" s="89"/>
    </row>
  </sheetData>
  <mergeCells count="6">
    <mergeCell ref="A6:C6"/>
    <mergeCell ref="A1:G1"/>
    <mergeCell ref="A2:G2"/>
    <mergeCell ref="A4:G4"/>
    <mergeCell ref="A5:G5"/>
    <mergeCell ref="A3:G3"/>
  </mergeCells>
  <printOptions/>
  <pageMargins left="0.34" right="0.3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G7" sqref="G7"/>
    </sheetView>
  </sheetViews>
  <sheetFormatPr defaultColWidth="9.140625" defaultRowHeight="21.75"/>
  <sheetData>
    <row r="1" spans="1:8" ht="21.75">
      <c r="A1" s="65"/>
      <c r="B1" s="65"/>
      <c r="C1" s="65"/>
      <c r="D1" s="67"/>
      <c r="E1" s="67"/>
      <c r="F1" s="67"/>
      <c r="G1" s="66"/>
      <c r="H1" s="89"/>
    </row>
    <row r="2" spans="1:8" ht="21.75">
      <c r="A2" s="4"/>
      <c r="B2" s="4"/>
      <c r="C2" s="4"/>
      <c r="D2" s="20"/>
      <c r="E2" s="20"/>
      <c r="F2" s="20"/>
      <c r="G2" s="62"/>
      <c r="H2" s="89"/>
    </row>
    <row r="3" spans="1:8" ht="21.75">
      <c r="A3" s="4"/>
      <c r="B3" s="4"/>
      <c r="C3" s="4"/>
      <c r="D3" s="20"/>
      <c r="E3" s="20"/>
      <c r="F3" s="20"/>
      <c r="G3" s="62"/>
      <c r="H3" s="8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สุธินันท์  ทองรอด</dc:creator>
  <cp:keywords/>
  <dc:description/>
  <cp:lastModifiedBy>new</cp:lastModifiedBy>
  <cp:lastPrinted>2011-10-27T04:02:12Z</cp:lastPrinted>
  <dcterms:created xsi:type="dcterms:W3CDTF">2006-01-05T02:11:21Z</dcterms:created>
  <dcterms:modified xsi:type="dcterms:W3CDTF">2011-10-27T04:04:32Z</dcterms:modified>
  <cp:category/>
  <cp:version/>
  <cp:contentType/>
  <cp:contentStatus/>
</cp:coreProperties>
</file>