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0" windowWidth="11715" windowHeight="6930" activeTab="0"/>
  </bookViews>
  <sheets>
    <sheet name="รายรับ" sheetId="1" r:id="rId1"/>
    <sheet name="ปลัด" sheetId="2" r:id="rId2"/>
    <sheet name="คลัง" sheetId="3" r:id="rId3"/>
    <sheet name="ช่าง" sheetId="4" r:id="rId4"/>
    <sheet name="งบกลาง" sheetId="5" r:id="rId5"/>
    <sheet name="Sheet1" sheetId="6" r:id="rId6"/>
  </sheets>
  <definedNames>
    <definedName name="_xlnm.Print_Area" localSheetId="1">'ปลัด'!$A$1:$G$210</definedName>
  </definedNames>
  <calcPr fullCalcOnLoad="1"/>
</workbook>
</file>

<file path=xl/sharedStrings.xml><?xml version="1.0" encoding="utf-8"?>
<sst xmlns="http://schemas.openxmlformats.org/spreadsheetml/2006/main" count="547" uniqueCount="341">
  <si>
    <t>องค์การบริหารส่วนตำบลดุสิต  อำเภอถ้ำพรรณรา  จังหวัดนครศรีธรรมราช</t>
  </si>
  <si>
    <t>หน่วยงาน  สำนักงานปลัดองค์การบริหารส่วนตำบล</t>
  </si>
  <si>
    <t>ตั้งงบประมาณรายจ่ายทั้งสิ้น</t>
  </si>
  <si>
    <t>หมวด/ประเภทรายจ่าย</t>
  </si>
  <si>
    <t>งบประมาณอนุมัติ</t>
  </si>
  <si>
    <t>เบิกจ่ายแล้ว</t>
  </si>
  <si>
    <t>คงเหลือ</t>
  </si>
  <si>
    <t>คิดเป็นร้อยละ</t>
  </si>
  <si>
    <t>รายจ่ายประจำตั้งไว้</t>
  </si>
  <si>
    <t>เงินเดือนและค่าจ้างประจำ</t>
  </si>
  <si>
    <t>เงินเดือน</t>
  </si>
  <si>
    <t>เงินเดือนพนักงาน</t>
  </si>
  <si>
    <t>เงินเพิ่มต่าง ๆ</t>
  </si>
  <si>
    <t>ค่าจ้างชั่วคราว</t>
  </si>
  <si>
    <t>ค่าตอบแทนใช้สอยและวัสดุ</t>
  </si>
  <si>
    <t>ค่าตอบแทน</t>
  </si>
  <si>
    <t>ค่าเบี้ยประชุม</t>
  </si>
  <si>
    <t>เงินช่วยเหลือการศึกษาบุตร</t>
  </si>
  <si>
    <t>เงินช่วยเหลือค่ารักษาพยาบาล</t>
  </si>
  <si>
    <t>ค่าตอบแทนการปฏิบัติงานนอกเวลาราชการ</t>
  </si>
  <si>
    <t>ค่าใช้สอย</t>
  </si>
  <si>
    <t>รายจ่ายเพื่อให้ได้มาซึ่งบริการ</t>
  </si>
  <si>
    <t>รายจ่ายเพื่อบำรุงรักษาหรือซ่อมแซมทรัพย์สิน</t>
  </si>
  <si>
    <t>ค่าวัสดุ</t>
  </si>
  <si>
    <t>ค่าวัสดุสำนักงาน</t>
  </si>
  <si>
    <t>ค่าวัสดุโฆษณาและเผยแพร่</t>
  </si>
  <si>
    <t>ค่าวัสดุน้ำมันเชื้อเพลิงและหล่อลื่น</t>
  </si>
  <si>
    <t>ค่าวัสดุการศึกษา</t>
  </si>
  <si>
    <t>ค่าวัสดุคอมพิวเตอร์</t>
  </si>
  <si>
    <t>ค่าสาธารณูปโภค</t>
  </si>
  <si>
    <t>ค่าไฟฟ้า</t>
  </si>
  <si>
    <t>เงินอุดหนุน</t>
  </si>
  <si>
    <t>หมวดรายจ่ายอื่น</t>
  </si>
  <si>
    <t>รายจ่ายเพื่อการลงทุนตั้งไว้</t>
  </si>
  <si>
    <t>หมวดค่าครุภัณฑ์  ที่ดินและสิ่งก่อสร้าง</t>
  </si>
  <si>
    <t>ค่าครุภัณฑ์</t>
  </si>
  <si>
    <t>หน่วยงาน  ส่วนการคลังองค์การบริหารส่วนตำบล</t>
  </si>
  <si>
    <t>ค่าจ้างประจำ</t>
  </si>
  <si>
    <t>ค่าเช่าบ้าน</t>
  </si>
  <si>
    <t>หน่วยงาน  ส่วนโยธาองค์การบริหารส่วนตำบล</t>
  </si>
  <si>
    <t>ค่าวัสดุก่อสร้าง</t>
  </si>
  <si>
    <t>ค่าวัสดุไฟฟ้าและวิทยุ</t>
  </si>
  <si>
    <t>ค่าที่ดินและสิ่งก่อสร้าง</t>
  </si>
  <si>
    <t>งบประมาณรายจ่ายทั้งสิ้นตั้งไว้</t>
  </si>
  <si>
    <t>รายจ่ายงบกลาง</t>
  </si>
  <si>
    <t>เงินสมทบกองทุนประกันสังคม</t>
  </si>
  <si>
    <t>เงินสมทบกองทุนบำเหน็จบำนาญข้าราชการสวนท้องถิ่น (ก.บ.ท.)</t>
  </si>
  <si>
    <t>เงินสำรองจ่าย</t>
  </si>
  <si>
    <t xml:space="preserve">ตั้งงบประมาณรายจ่ายทั้งสิ้น  แยกเป็น  </t>
  </si>
  <si>
    <t xml:space="preserve">     รายจ่ายประจำ</t>
  </si>
  <si>
    <t xml:space="preserve">     รายจ่ายเพื่อการลงทุน</t>
  </si>
  <si>
    <t xml:space="preserve">     รายจ่ายตามข้อผูกพัน</t>
  </si>
  <si>
    <t xml:space="preserve">     เงินสำรองจ่าย</t>
  </si>
  <si>
    <t>เงินทุนการศึกษาบุคลากรท้องถิ่น</t>
  </si>
  <si>
    <t>เงินรายรับ</t>
  </si>
  <si>
    <t>หมวดรายได้/ประเภท</t>
  </si>
  <si>
    <t>ประมาณการ</t>
  </si>
  <si>
    <t>ยอดยกมา</t>
  </si>
  <si>
    <t>สูง(ต่ำ)กว่า</t>
  </si>
  <si>
    <t>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</si>
  <si>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</si>
  <si>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</si>
  <si>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</si>
  <si>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</si>
  <si>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ค่าธรรมเนียมค่าปรับและใบอนุญาต</t>
  </si>
  <si>
    <t>ค่าธรรมเนียมควบคุมการฆ่าสัตว์และจำหน่วยเนื้อสัตว์</t>
  </si>
  <si>
    <t>ค่าธรรมเนียมใบอนุญาตจำหน่วยสุรา</t>
  </si>
  <si>
    <t>ค่าธรรมเนียมเกี่ยวกับใบอนุญาตการพนัน</t>
  </si>
  <si>
    <t>ค่าปรับผู้กระทำผิดจราจรทางบก</t>
  </si>
  <si>
    <t>ค่าปรับผู้กระทำผิดกฎหมายและข้อบัญญัติท้องถิ่น</t>
  </si>
  <si>
    <t>ค่าปรับการผิดสัญญา</t>
  </si>
  <si>
    <t>ค่าปรับอื่น ๆ</t>
  </si>
  <si>
    <t>ค่าใบอนุญาตในการประกอบกิจการที่เป็นอันตราย</t>
  </si>
  <si>
    <t>รายได้จากทรัพย์สิน</t>
  </si>
  <si>
    <t>ดอกเบี้ยเงินฝาก</t>
  </si>
  <si>
    <t>รายได้จากสาธารณูปโภคและการพาณิชย์</t>
  </si>
  <si>
    <t>กิจการประปา</t>
  </si>
  <si>
    <t>รายได้เบ็ดเตล็ด</t>
  </si>
  <si>
    <t>ค่าขายแบบแปลน</t>
  </si>
  <si>
    <t>ค่าบำรุงการศึกษา</t>
  </si>
  <si>
    <t>รายได้จากทุน</t>
  </si>
  <si>
    <t>ภาษีจัดสรร</t>
  </si>
  <si>
    <t>ภาษีมูลค่าเพิ่มแผนกระจายอำนาจ</t>
  </si>
  <si>
    <t>ภาษีมูลค่าเพิ่มและภาษีธุรกิจแฉพาะ (1ใน9)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</si>
  <si>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</si>
  <si>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</si>
  <si>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</si>
  <si>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</si>
  <si>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</si>
  <si>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ค่าธรรมเนียมจดทะเบียนสิทธินิติกรรมที่ดิน</t>
  </si>
  <si>
    <t>สูง(ต่ำกว่า)</t>
  </si>
  <si>
    <t>เงินอุดหนุนทั่วไป</t>
  </si>
  <si>
    <t>รวมรายรับตามประมาณการ</t>
  </si>
  <si>
    <t>อาการเสริม(นม)</t>
  </si>
  <si>
    <t>อาการกลางวัน</t>
  </si>
  <si>
    <t>ค่าตอบแทน ผดด.</t>
  </si>
  <si>
    <t>เงินเพิ่มค่าครองชีพ</t>
  </si>
  <si>
    <t>เงินสมทบประกันสังคม</t>
  </si>
  <si>
    <t>ค่าพาหนะศูนย์พัฒนาเด็กเล็ก</t>
  </si>
  <si>
    <t>สาธารณะสุขมูลฐาน</t>
  </si>
  <si>
    <t>ส่งเสริมกิจกรรมกลุ่มสตรี</t>
  </si>
  <si>
    <t>เบี้ยยังชีพคนชรา</t>
  </si>
  <si>
    <t>เบี้ยยังชีพคนพิการ</t>
  </si>
  <si>
    <t>รวมเป็นเงินรายรับทั้งสิ้น</t>
  </si>
  <si>
    <t>ค่าธรรมเนียมป่าไม้</t>
  </si>
  <si>
    <t>ประมาณการรายรับทั้งสิ้น</t>
  </si>
  <si>
    <t>รวมรับจริง</t>
  </si>
  <si>
    <t>สูง/ต่ำ กว่าประมาณการรายรับ</t>
  </si>
  <si>
    <t>รวมรับจริงตามประมาณการ</t>
  </si>
  <si>
    <t>รวมรายรับทั้งสิ้น</t>
  </si>
  <si>
    <t xml:space="preserve"> </t>
  </si>
  <si>
    <t>ตั้งแต่ต้นปี</t>
  </si>
  <si>
    <t>รายงานผลการดำเนินงานตามข้อบัญญัติงบประมาณรายจ่ายประจำปี  2550</t>
  </si>
  <si>
    <t xml:space="preserve">เดือน ตุลาคม  </t>
  </si>
  <si>
    <t>เดือน พฤศจิกายน</t>
  </si>
  <si>
    <t>เดือน ธันวาคม</t>
  </si>
  <si>
    <t xml:space="preserve">เดือน ธันวาคม </t>
  </si>
  <si>
    <t>เงินอุดหนุนประปาหมู่บ้านแบบผิวดินขนาดใหญ่ หมู่ที่  6  บ้านสวนพิกุล</t>
  </si>
  <si>
    <t>สรุปผลการดำเนินงานประจำปีงบประมาณ  2550  งวดที่  1  ประจำเดือน  ตุลาคม  -  ธันวาคม  2549</t>
  </si>
  <si>
    <t>เงินอุดหนุนเฉพาะกิจ</t>
  </si>
  <si>
    <t>เงินอุดหนุนทั่วไป  อบต.</t>
  </si>
  <si>
    <t>รายได้ที่รัฐบาลอุดหนุนให้โดยระบุวัตถุประสงค์</t>
  </si>
  <si>
    <t xml:space="preserve">รายได้เบ็ดเตล็ดอื่น ๆ </t>
  </si>
  <si>
    <t>รายจ่ายเกี่ยวกับการรับรองและพิธีการ</t>
  </si>
  <si>
    <t>ค่าครุภัณฑ์  ที่ดินและสิ่งก่อสร้าง</t>
  </si>
  <si>
    <t xml:space="preserve"> -ค่าใช้จ่ายในการเดินทางไปราชการ</t>
  </si>
  <si>
    <t>รายจ่ายเพื่อการลงทุน</t>
  </si>
  <si>
    <t>ครุภัณฑ์สำนักงาน</t>
  </si>
  <si>
    <t>ค่าวัสดุงานประปา</t>
  </si>
  <si>
    <t>ค่าจ้างพนักงานจ้าง</t>
  </si>
  <si>
    <t>ค่าใช้จ่ายในการเลือกตั้งทั่วไป</t>
  </si>
  <si>
    <t>ค่ารับรองสำเนาและถ่ายเอกสาร</t>
  </si>
  <si>
    <t>รายจ่ายตามข้อผูกพัน</t>
  </si>
  <si>
    <t xml:space="preserve">                            ประจำงวด  3  เดือน  งวดที่  3 (เดือน เมษายน  -  มิถุนายน  2551)</t>
  </si>
  <si>
    <t>รายจ่ายเกี่ยวเนื่องกับการปฏิบัติราชการที่ไม่เข้าลักษณะรายจ่ายหมวดอื่น</t>
  </si>
  <si>
    <t>รายงานผลการดำเนินงาน</t>
  </si>
  <si>
    <t>พนักงานจ้างตามภารกิจ (ครูอนุบาล  3  ขวบ)</t>
  </si>
  <si>
    <t>พนักงานจ้างตามภารกิจและพนักงานจ้างทั่วไป</t>
  </si>
  <si>
    <t>ค่าตอบแทนผู้ปฏิบัติราชการอันเป็นประโยชน์แก่องค์การบริหารส่วนตำบล</t>
  </si>
  <si>
    <t>ค่าเย็บหนังสือ  เข้าปกหนังสือ  และข้อบัญญัติต่างๆ</t>
  </si>
  <si>
    <t>ค่าจ้างเหมาบริการต่าง ๆ</t>
  </si>
  <si>
    <t>ค่าจ้างเหมาจัดทำเว็ปไซด์ของอบต.</t>
  </si>
  <si>
    <t>ค่าจ้างเหมาบริการทำความสะอาดสำนักงาน</t>
  </si>
  <si>
    <t>ค่ารับรองในการต้อนรับบุคคลหรือคณะบุคคล</t>
  </si>
  <si>
    <t>ค่าเลี้ยงรับรอง</t>
  </si>
  <si>
    <t>ค่าใช้จ่ายโครงการรณรงค์และป้องกันโรคติดต่อ</t>
  </si>
  <si>
    <t>ค่าใช้จ่ายในการเดินทางไปราชการ</t>
  </si>
  <si>
    <t>รายจ่ายเกี่ยวเนื่องกับการปฏิบัติราชการที่ไม่เข้าลักษณะรายจายหมวดอื่นๆ</t>
  </si>
  <si>
    <t>ค่าวัสดุงานเกษตร</t>
  </si>
  <si>
    <t>ค่าวัสดุงานบ้านงานครัว</t>
  </si>
  <si>
    <t>เงินอุดหนุนหน่วยงานของรัฐหรือองค์กรเอกชนในกิจกรรมอันเป็นสาธารณประโยชน์</t>
  </si>
  <si>
    <t>อุดหนุนกิจการประเพณีวัฒนธรรมท้องถิ่น</t>
  </si>
  <si>
    <t>อุดหนุนกิจการการศึกษาแก่เด็กก่อนวัยเรียนและประถมศึกษา</t>
  </si>
  <si>
    <t>ครุภัณฑ์คอมพิวเตอร์</t>
  </si>
  <si>
    <t>เงินเพิ่มต่างๆ</t>
  </si>
  <si>
    <t xml:space="preserve"> -ค่าใช้จ่ายในการจัดทำแผ่นป้ายประชาสัมพันธ์  แผ่นพับ  เอกสารใบปลิว</t>
  </si>
  <si>
    <t>ค่าไปรษณีย์  ค่าโทรเลข  ค่าธนาณัติ  ค่าซื้อดวงตราไปรษณีย์ยากร</t>
  </si>
  <si>
    <t>วัสดุก่อสร้าง เช่น อิฐ, หิน, ปูน, ทราย, ยางมะตอย, วัสดุและชิ้นส่วนต่าง ๆ</t>
  </si>
  <si>
    <t>ค่าวัสดุวิทยาศาสตร์หรือการแพทย์</t>
  </si>
  <si>
    <t>เงินสมทบกองทุนหลักประกันสุขภาพ (สปสช.)</t>
  </si>
  <si>
    <t>ตามข้อบัญญัติงบประมาณรายจ่ายประจำปีงบประมาณ พ.ศ.2553</t>
  </si>
  <si>
    <t>พฤศจิกายน</t>
  </si>
  <si>
    <t>ธันวาคม</t>
  </si>
  <si>
    <t>ภาษีมูลค่าเพิ่มตาม พ.ร.บ. กำหนดแผนกระจายอำนาจ</t>
  </si>
  <si>
    <t>ค่าธรรมเนียมจดทะเบียนสิทธิและนิติกรรมที่ดิน</t>
  </si>
  <si>
    <t>ตามข้อบัญญัติงบประมาณรายจ่ายประจำปีงบประมาณ   พ.ศ.2553</t>
  </si>
  <si>
    <t>เงินเดือนนายก / รองนายกองค์การบริหารส่วนตำบล</t>
  </si>
  <si>
    <t>เงินค่าตอบแทนประจำตำแหน่งนายก / รองนายกองค์การบริหารส่วนตำบล</t>
  </si>
  <si>
    <t>เงินค่าตอบแทนพิเศษนายก / รองนายกองค์การบริหารส่วนตำบล</t>
  </si>
  <si>
    <t>เงินค่าตอบแทนเลขานุการนายกองค์การบริหารส่วนตำบล</t>
  </si>
  <si>
    <t>ค่าตอบแทนประธานสภา</t>
  </si>
  <si>
    <t>ค่าตอบแทนรองประธานสภา</t>
  </si>
  <si>
    <t>ค่าตอบแทนสมาชิกสภา</t>
  </si>
  <si>
    <t>ค่าตอบแทนเลขานุการสภา</t>
  </si>
  <si>
    <t>เงินเดือน  (ฝ่ายการเมือง)</t>
  </si>
  <si>
    <t>เงินเดือน  (ฝ่ายประจำ)</t>
  </si>
  <si>
    <t>เงินประจำตำแหน่ง</t>
  </si>
  <si>
    <t>ค่าจัดซื้อหนังสือพิมพ์  วารสาร  ฯลฯ</t>
  </si>
  <si>
    <t>ค่าล้างฟิล์ม  ค่าถ่ายเอกสารพิมพ์เขียว  ฯลฯ</t>
  </si>
  <si>
    <t>ค่าพิมพ์วารสาร  ปฏิทินการปฏิบัติงาน  การประชาสัมพันธ์ต่างๆ</t>
  </si>
  <si>
    <t>ค่าธรรมเนียม  และค่าลงทะเบียนต่าง ๆ</t>
  </si>
  <si>
    <t>ค่าจ้างประเมินความพึงพอใจของผู้รับบริการ  และอื่น ๆ  ที่จำเป็น</t>
  </si>
  <si>
    <t>ค่าจ้างเหมาบริการอื่น  ๆ</t>
  </si>
  <si>
    <t>ค่าจ้างเหมาบริการรถ  รับ-ส่ง  นักเรียน</t>
  </si>
  <si>
    <t>ค่าใช้จ่ายโครงการการจัดงานวันสำคัญต่างๆ ซึ่งเป็นวันสำคัญของทางราชการ</t>
  </si>
  <si>
    <t>ค่าใช้จ่ายโครงการจัดงานวันกตัญญู</t>
  </si>
  <si>
    <t>ค่าใช้จ่ายโครงการจัดการแข่งขันกีฬาตำบล</t>
  </si>
  <si>
    <t>ค่าใช้จ่ายโครงการจัดงานประเพณีวันลอยกระทง</t>
  </si>
  <si>
    <t>ค่าใช้จ่ายโครงการส่งนักกีฬาและกรีฑาเข้าร่วมแข่งขัน</t>
  </si>
  <si>
    <t>ค่าใช้จ่ายโครงการจัดกิจกรรมวันเด็กแห่งชาติ</t>
  </si>
  <si>
    <t>ค่าใช้จ่ายโครงการสร้างความเข้มแข็งให้กลุ่มสตรีตำบลดุสิต</t>
  </si>
  <si>
    <t>ค่าใช้จ่ายโครงการสนับสนุนลดภาวะโลกร้อน</t>
  </si>
  <si>
    <t>ค่าใช้จ่ายโครงการส่งเสริมศูนย์เทคโนโลยีการเกษตร</t>
  </si>
  <si>
    <t>ค่าใช้จ่ายโครงการในพระราชเสาวนีย์  หมู่ 3  ตำบลดุสิต</t>
  </si>
  <si>
    <t>ค่าใช้จ่ายโครงการรณรงค์ป้องกันและแก้ไขปัญหายาเสพติด</t>
  </si>
  <si>
    <t>ค่าใช้จ่ายโครงการ  "ยุทธศาสตร์  5  รั้วป้องกัน"</t>
  </si>
  <si>
    <t>ค่าใช้จ่ายโครงการรณรงค์ประชาธิปไตย</t>
  </si>
  <si>
    <t>ค่าใช้จ่ายโครงการสงเคราะห์เด็กยากจนและด้อยโอกาส</t>
  </si>
  <si>
    <t>ค่าใช้จ่ายโครงการส่งเสริมสุขภาพเด็กเล็ก</t>
  </si>
  <si>
    <t>ค่าใช้จ่ายโครงการส่งเสริมภูมิปัญญาท้องถิ่น</t>
  </si>
  <si>
    <t>ค่าใช้จ่ายโครงการซ้อมแผน  อปพร.</t>
  </si>
  <si>
    <t>ค่าใช้จ่ายโครงการลดอุบัติเหตุช่วงวันปีใหม่</t>
  </si>
  <si>
    <t>ค่าใช้จ่ายโครงการลดอุบัติเหตุช่วงวันสงกรานต์</t>
  </si>
  <si>
    <t>ค่าใช้จ่ายโครงการอบรมมาตรฐานการปฏิบัติราชการ</t>
  </si>
  <si>
    <t>ค่าใช้จ่ายโครงการอบรมพิธีกรทางศาสนา</t>
  </si>
  <si>
    <t>ค่าใช้จ่ายโครงการจัดทำประชาคม  13  ครั้ง</t>
  </si>
  <si>
    <t>ค่าใช้จ่ายโครงการห้องสมุด  อบต.</t>
  </si>
  <si>
    <t>ค่าใช้จ่ายโครงการ  อบต.พบประชาชน</t>
  </si>
  <si>
    <t>ค่าใช้จ่ายโครงการเยี่ยมบ้านเด็กยากจนและด้อยโอกาส</t>
  </si>
  <si>
    <t>ค่าใช้จ่ายโครงการเยี่ยมบ้านผู้สูงอายุ</t>
  </si>
  <si>
    <t>ค่าใช้จ่ายโครงการอบรมพัฒนาศักยภาพแกนนำกลุ่ม</t>
  </si>
  <si>
    <t>ค่าบริการด้านโทรคมนาคม</t>
  </si>
  <si>
    <t xml:space="preserve">ค่าไปรษณีย์  ค่าโทรเลข  ค่าธนาณัติ  ค่าซื้อดวงตราไปรษณีย์ยากร </t>
  </si>
  <si>
    <t xml:space="preserve">    โครงการจัดงานเทศกาลนครโลก</t>
  </si>
  <si>
    <t xml:space="preserve">    โครงการจัดงานประเพณีแห่ผ้าขึ้นธาตุ</t>
  </si>
  <si>
    <t xml:space="preserve">    โครงการจัดงานวันสถาปนาอำเภอถ้ำพรรณรา  งานสืบสานพระอุเชน</t>
  </si>
  <si>
    <t xml:space="preserve">    โครงการจัดงานประเพณีวันสารทเดือนสิบ  (งานเดือนสิบ)</t>
  </si>
  <si>
    <t xml:space="preserve">    โครงการแข่งขันกีฬาอำเภอถ้ำพรรณรา</t>
  </si>
  <si>
    <t>อุดหนุนกิจการประเพณีวัฒนธรรมท้องถิ่น ให้แก่คณะกรรมการหมู่บ้าน หมู่  1</t>
  </si>
  <si>
    <t>อุดหนุนกิจการประเพณีวัฒนธรรมท้องถิ่น ให้แก่คณะกรรมการหมู่บ้าน หมู่  2</t>
  </si>
  <si>
    <t>อุดหนุนกิจการประเพณีวัฒนธรรมท้องถิ่น ให้แก่คณะกรรมการหมู่บ้าน หมู่  3</t>
  </si>
  <si>
    <t>อุดหนุนกิจการประเพณีวัฒนธรรมท้องถิ่น ให้แก่คณะกรรมการหมู่บ้าน หมู่  4</t>
  </si>
  <si>
    <t>อุดหนุนกิจการประเพณีวัฒนธรรมท้องถิ่น ให้แก่คณะกรรมการหมู่บ้าน หมู่  5</t>
  </si>
  <si>
    <t>อุดหนุนกิจการประเพณีวัฒนธรรมท้องถิ่น ให้แก่คณะกรรมการหมู่บ้าน หมู่  6</t>
  </si>
  <si>
    <t>อุดหนุนกิจการประเพณีวัฒนธรรมท้องถิ่น ให้แก่คณะกรรมการหมู่บ้าน หมู่  7</t>
  </si>
  <si>
    <t>อุดหนุนกิจการประเพณีวัฒนธรรมท้องถิ่น ให้แก่คณะกรรมการหมู่บ้าน หมู่  8</t>
  </si>
  <si>
    <t>อุดหนุนกิจการประเพณีวัฒนธรรมท้องถิ่น ให้แก่คณะกรรมการหมู่บ้าน หมู่  9</t>
  </si>
  <si>
    <t>อุดหนุนกิจการประเพณีวัฒนธรรมท้องถิ่น ให้แก่คณะกรรมการหมู่บ้าน หมู่  10</t>
  </si>
  <si>
    <t>อุดหนุนกิจการประเพณีวัฒนธรรมท้องถิ่น ให้แก่คณะกรรมการหมู่บ้าน หมู่  11</t>
  </si>
  <si>
    <t>อุดหนุนสำหรับการพัฒนาระบบบริการสาธารณสุขมูลฐาน  (ศสมช.)  หมู่  1</t>
  </si>
  <si>
    <t>อุดหนุนสำหรับการพัฒนาระบบบริการสาธารณสุขมูลฐาน  (ศสมช.)  หมู่  2</t>
  </si>
  <si>
    <t>อุดหนุนสำหรับการพัฒนาระบบบริการสาธารณสุขมูลฐาน  (ศสมช.)  หมู่  3</t>
  </si>
  <si>
    <t>อุดหนุนสำหรับการพัฒนาระบบบริการสาธารณสุขมูลฐาน  (ศสมช.)  หมู่  4</t>
  </si>
  <si>
    <t>อุดหนุนสำหรับการพัฒนาระบบบริการสาธารณสุขมูลฐาน  (ศสมช.)  หมู่  5</t>
  </si>
  <si>
    <t>อุดหนุนสำหรับการพัฒนาระบบบริการสาธารณสุขมูลฐาน  (ศสมช.)  หมู่  6</t>
  </si>
  <si>
    <t>อุดหนุนสำหรับการพัฒนาระบบบริการสาธารณสุขมูลฐาน  (ศสมช.)  หมู่  7</t>
  </si>
  <si>
    <t>อุดหนุนสำหรับการพัฒนาระบบบริการสาธารณสุขมูลฐาน  (ศสมช.)  หมู่  8</t>
  </si>
  <si>
    <t>อุดหนุนสำหรับการพัฒนาระบบบริการสาธารณสุขมูลฐาน  (ศสมช.)  หมู่  9</t>
  </si>
  <si>
    <t>อุดหนุนกลุ่มอาชีพ  หมู่ที่  1  ตำบลดุสิต</t>
  </si>
  <si>
    <t>อุดหนุนกลุ่มอาชีพ  หมู่ที่  2  ตำบลดุสิต</t>
  </si>
  <si>
    <t>อุดหนุนกลุ่มอาชีพ  หมู่ที่  3  ตำบลดุสิต</t>
  </si>
  <si>
    <t>อุดหนุนกลุ่มอาชีพ  หมู่ที่  4  ตำบลดุสิต</t>
  </si>
  <si>
    <t>อุดหนุนกลุ่มอาชีพ  หมู่ที่  5  ตำบลดุสิต</t>
  </si>
  <si>
    <t>อุดหนุนกลุ่มอาชีพ  หมู่ที่  6  ตำบลดุสิต</t>
  </si>
  <si>
    <t>อุดหนุนกลุ่มอาชีพ  หมู่ที่  7  ตำบลดุสิต</t>
  </si>
  <si>
    <t>อุดหนุนกลุ่มอาชีพ  หมู่ที่  8  ตำบลดุสิต</t>
  </si>
  <si>
    <t>อุดหนุนกลุ่มอาชีพ  หมู่ที่  9  ตำบลดุสิต</t>
  </si>
  <si>
    <t>อุดหนุนกลุ่มอาชีพ  หมู่ที่  10  ตำบลดุสิต</t>
  </si>
  <si>
    <t>อุดหนุนกลุ่มอาชีพ  หมู่ที่  11  ตำบลดุสิต</t>
  </si>
  <si>
    <t>อุดหนุนสภาวัฒนธรรมตำบลดุสิต</t>
  </si>
  <si>
    <t>อุดหนุนศูนย์กีฬาหมู่บ้าน  หมู่ที่  1  ตำบลดุสิต</t>
  </si>
  <si>
    <t>อุดหนุนศูนย์กีฬาหมู่บ้าน  หมู่ที่  2  ตำบลดุสิต</t>
  </si>
  <si>
    <t>อุดหนุนศูนย์กีฬาหมู่บ้าน  หมู่ที่  3  ตำบลดุสิต</t>
  </si>
  <si>
    <t>อุดหนุนศูนย์กีฬาหมู่บ้าน  หมู่ที่  4  ตำบลดุสิต</t>
  </si>
  <si>
    <t>อุดหนุนศูนย์กีฬาหมู่บ้าน  หมู่ที่  5  ตำบลดุสิต</t>
  </si>
  <si>
    <t>อุดหนุนศูนย์กีฬาหมู่บ้าน  หมู่ที่  6  ตำบลดุสิต</t>
  </si>
  <si>
    <t>อุดหนุนศูนย์กีฬาหมู่บ้าน  หมู่ที่  7  ตำบลดุสิต</t>
  </si>
  <si>
    <t>อุดหนุนศูนย์กีฬาหมู่บ้าน  หมู่ที่  9  ตำบลดุสิต</t>
  </si>
  <si>
    <t>อุดหนุนศูนย์กีฬาหมู่บ้าน  หมู่ที่  8  ตำบลดุสิต</t>
  </si>
  <si>
    <t>อุดหนุนศูนย์กีฬาหมู่บ้าน  หมู่ที่  10  ตำบลดุสิต</t>
  </si>
  <si>
    <t>อุดหนุนศูนย์กีฬาหมู่บ้าน  หมู่ที่  11  ตำบลดุสิต</t>
  </si>
  <si>
    <t>อุดหนุนศูนย์รวมข้อมูลข่าวสารการซื้อหรือการจ้างของอบต.ระดับอำเภอ</t>
  </si>
  <si>
    <t>อุดหนุนกลุ่มกิจกรรมออกกำลังกายเพื่อสุขภาพ  หมู่ที่  1,  2,  8  ตำบลดุสิต</t>
  </si>
  <si>
    <t>อุดหนุนกลุ่มกิจกรรมออกกำลังกายเพื่อสุขภาพ  หมู่ที่  3,  4,  6,  11  ตำบลดุสิต</t>
  </si>
  <si>
    <t>อุดหนุนกลุ่มกิจกรรมออกกำลังกายเพื่อสุขภาพ  หมู่ที่  5,  7,  9,  10  ตำบลดุสิต</t>
  </si>
  <si>
    <t>อุดหนุนกลุ่มกองทุนสวัสดิการชุมชน  ตำบลดุสิต</t>
  </si>
  <si>
    <t>อุดหนุนอาหารกลางวันแก่เด็กนักเรียนที่ยากจนและด้อยโอกาส</t>
  </si>
  <si>
    <t>ค่าอาหารกลางวันสำหรับศูนย์พัฒนาเด็กเล็กบ้านพรุวง</t>
  </si>
  <si>
    <t>ค่าอาหารกลางวันสำหรับโรงเรียนในสังกัด  (สพฐ.)</t>
  </si>
  <si>
    <t>ค่าอาหารเสริม  (นม)  สำหรับโรงเรียนในสังกัด  (สพฐ.)</t>
  </si>
  <si>
    <t>ค่าอาหารเสริม  (นม)  สำหรับศูนย์พัฒนาเด็กเล็กบ้านพรุวง</t>
  </si>
  <si>
    <t>ค่าวัสดุการศึกษาสำหรับศูนย์พัฒนาเด็กเล็กบ้านพรุวง</t>
  </si>
  <si>
    <t>ค่าพาหนะนำส่งเด็กนักเรียนไปส่งโรงพยาบาล</t>
  </si>
  <si>
    <t>ค่าใช้การในการพัฒนาผู้ดูแลเด็ก</t>
  </si>
  <si>
    <t>เครื่องคอมพิวเตอร์</t>
  </si>
  <si>
    <t>จอภาพ</t>
  </si>
  <si>
    <t>รายจ่ายเพื่อบำรุงหรือซ่อมแซมทรัพย์สิน</t>
  </si>
  <si>
    <t>ตามข้อบัญญัติงบประมาณรายจ่ายประจำปีงบประมาณ  พ.ศ.2553</t>
  </si>
  <si>
    <t xml:space="preserve">  -ค่าจ้างเหมาจัดเก็บค่าน้ำประปา</t>
  </si>
  <si>
    <t xml:space="preserve">  -ค่าธรรมเนียม  และค่าลงทะเบียนต่าง  ๆ</t>
  </si>
  <si>
    <t xml:space="preserve"> -ค่าของขวัญ ของรางวัล ให้กับผู้เสียภาษีดีเด่นประจำปี</t>
  </si>
  <si>
    <t>ค่าไปรษณีย์  ค่าโทรเลข  ค่าธนาณัติ  ค่าซื้อดวงตราไปรษณีย์</t>
  </si>
  <si>
    <t>เครื่องปรับอากาศ  ณ  จุดให้บริการประชาชน</t>
  </si>
  <si>
    <t>ตามข้อบัญญัติงบประมาณรายจ่ายประจำปีงบประมาณ  พ.ศ. 2553</t>
  </si>
  <si>
    <t>รายจ่ายเกี่ยวเนื่องกับการปฏิบัติราชการที่ไม่เข้าลักษณะรายจายหมวดอื่น ๆ</t>
  </si>
  <si>
    <t>วัสดุก่อสร้าง  ซ่อมแซมที่อยู่อาศัยให้กับผู้ยากไร้และผู้ด้อยโอกาส</t>
  </si>
  <si>
    <t>ค่าวัสดุการเกษตร</t>
  </si>
  <si>
    <t>เครื่องสำรองไฟฟ้า  จำนวน  2  เครื่อง</t>
  </si>
  <si>
    <t>ครุภัณฑ์งานสำรวจ</t>
  </si>
  <si>
    <t>เครื่องหาพิกัดสัญญาณจากดาวเทียม  จำนวน  1  เครื่อง</t>
  </si>
  <si>
    <t>เทปวัดระยะ  จำนวน  1  อัน</t>
  </si>
  <si>
    <t>งานทาง</t>
  </si>
  <si>
    <t>ค่าก่อสร้างถนนลาดยางสายบ้านนายโสทิน  สุวรรณมณี - บ้านไร่เหนือ</t>
  </si>
  <si>
    <t>ค่าก่อสร้างถนนลาดยางสายบ้านโคกปั่นฝ้าย - บ้านคลองเล  หมู่ที่  6,  3</t>
  </si>
  <si>
    <t>ค่าปรับปรุงถนนสายแยกบ้านจั่นเสือ - แยกบ้านควนเศียร  หมู่ที่  1,  2</t>
  </si>
  <si>
    <t>ค่าปรับปรุงถนนสายแยกโรงเรียนบ้านสวนพิกุล - แยกบ้านทุ่งมวง  หมู่ที่  6</t>
  </si>
  <si>
    <t>งานอาคาร</t>
  </si>
  <si>
    <t>ค่าก่อสร้างอาคารเก็บพัสดุสำนักงานองค์การบริหารส่วนตำบลดุสิต</t>
  </si>
  <si>
    <t>ตามข้อบัญญัติงบประมาณรายจ่ายประจำปีงบประมาณ  พ.ศ 2553</t>
  </si>
  <si>
    <t>เงินสงเคราะห์เบี้ยยังชีพคนชรา  คนพิการ  และผู้ป่วยเอดส์</t>
  </si>
  <si>
    <t xml:space="preserve">ตุลาคม </t>
  </si>
  <si>
    <t xml:space="preserve">ประจำงวด  3   เดือน  งวดที่  4 (เดือนกรกฎาคม  -  กันยายน  2553) </t>
  </si>
  <si>
    <t>ค่าใช้จ่ายโครงการอบรมการจัดทำประชาคมงานพัสดุ/แผนยุทธศาสตร์/แผนพัฒนา</t>
  </si>
  <si>
    <t>อุดหนุนสำหรับการพัฒนาระบบบริการสาธารณสุขมูลฐาน  (ศสมช.) หมู่  10</t>
  </si>
  <si>
    <t>อุดหนุนสำหรับการพัฒนาระบบบริการสาธารณสุขมูลฐาน  (ศสมช.) หมู่  11</t>
  </si>
  <si>
    <t>อุดหนุนโครงการจัดงานมหามงคลเฉลิมพระชนพรรษา 5 ธ.ค.2553 ให้ปกครองอำเภอถ้ำพรรณรา</t>
  </si>
  <si>
    <t>เงินเพิ่มค่าครองชีพชั่วครว</t>
  </si>
  <si>
    <t>เงินเพิ่มพิเศษสำหรับการสู้รบ(พสร.)</t>
  </si>
  <si>
    <t>เงินประโยชน์ตอบแทนอื่นเป็นกรณีพิเศษ(โบนัส) "เงินรอจ่าย"</t>
  </si>
  <si>
    <t xml:space="preserve">ประจำงวด  3   เดือน  งวดที่  4 (เดือนกรกฎาคม  -  กันยายน 2553) </t>
  </si>
  <si>
    <t>สรุปผลการดำเนินงานงบประมาณรายจ่ายประจำปีงบประมาณ 2553  งวดที่ 4 (เดือนกรกฎาคม  -  กันยายน  2553)</t>
  </si>
  <si>
    <t xml:space="preserve">ประจำงวด  3   เดือน  งวดที่  4 (เดือนกรกฎาคม -  กันยายน 2553) </t>
  </si>
  <si>
    <t>สรุปผลการดำเนินงานงบประมาณรายจ่ายประจำปีงบประมาณ  2553  งวดที่  4 (เดือนกรกฎาคม  -  กันยายน  2553)</t>
  </si>
  <si>
    <t>สรุปผลการดำเนินงานงบประมาณรายจ่ายประจำปี  2553  งวดที่ 4 (เดือนกรกฎาคม -  กันยายน  2553)</t>
  </si>
  <si>
    <t>สรุปผลการดำเนินงานงบประมาณรายจ่ายประจำปี 2553  งวดที่  4 (เดือนกรกฎาคม - กันยายน 2553)</t>
  </si>
  <si>
    <t xml:space="preserve">  ประจำงวด  3  เดือน  งวดที่ 4 (เดือนกรกฎาคม - กันยายน 2553)</t>
  </si>
  <si>
    <t>กรกฎาคม</t>
  </si>
  <si>
    <t>สิงหาคม</t>
  </si>
  <si>
    <t>กันยายน</t>
  </si>
  <si>
    <t>-  ค่าใช้จ่ายสำหรับสนับสนุนการสงเคราะห์</t>
  </si>
  <si>
    <t xml:space="preserve">  เบี้ยยังชีพคนชรา (โครงการสร้างหลักประกัน</t>
  </si>
  <si>
    <t xml:space="preserve">   รายได้แก่ผู้สูงอายุ)</t>
  </si>
  <si>
    <t>-  ค่าใช้จ่ายสำหรับสนับสนุนการเสริมสร้างสวัสดิการ</t>
  </si>
  <si>
    <t xml:space="preserve">  ทางสังคมให้แก่ผู้พิการหรือทุพพลภาพ (โครงการ</t>
  </si>
  <si>
    <t xml:space="preserve">  จัดสวัสดิการเบี้ยความพิการตามนโยบายรัฐบาล)</t>
  </si>
  <si>
    <t>-  เงินอุดหนุนทั่วไป ค่าอาหารกลางวันสำหรับ</t>
  </si>
  <si>
    <t xml:space="preserve">  โรงเรียนในสังกัด สพฐ.ปกติ สำหรับภาคเรียนที่ 1</t>
  </si>
  <si>
    <t xml:space="preserve">  ของปีการศึกษา  2553</t>
  </si>
  <si>
    <t>-  เงินอุดหนุนเฉพาะกิจ/ภายใต้แผนปฏิบัติการ</t>
  </si>
  <si>
    <t xml:space="preserve">  ไทยเข้มแข็ง 2555/โครงการก่อสร้างถนนคอนกรีต</t>
  </si>
  <si>
    <t xml:space="preserve">    เสริมเหล็กสายสายแยกหนองนางไหล -</t>
  </si>
  <si>
    <t xml:space="preserve">  สามแยกต้นจิก หมู่ที่ 5,9</t>
  </si>
  <si>
    <t>-  เงินอุดหนุนทั่วไป/ภายใต้แผนปฏิบัติการ</t>
  </si>
  <si>
    <t xml:space="preserve">  ไทยเข้มแข็ง 2555/โครงการก่อสร้างถนนลาดยาง</t>
  </si>
  <si>
    <t xml:space="preserve">    สายบ้านโคกเคียน - บ้านปากหาร(เขต.สฎ)</t>
  </si>
  <si>
    <t xml:space="preserve">   (ช่วงที่ 7) ม.8,4,3,11</t>
  </si>
  <si>
    <t>-  เงินอุดหนุนศูนย์พัฒนาครอบครัวในชุมชน</t>
  </si>
  <si>
    <t xml:space="preserve"> ไทยเข้มแข็ง 2555/โครงการก่อสร้างถนนคอนกรีต</t>
  </si>
  <si>
    <t xml:space="preserve">   เสริมเหล็ก  สายสามแยก ทล.สาย 41 - แยกศาลา</t>
  </si>
  <si>
    <t xml:space="preserve">   ประชาคมหมู่ที่ 2</t>
  </si>
  <si>
    <t>สรุปผลการดำเนินงานงบประมาณรายจ่ายประจำปี   2553  งวดที่4 (เดือนกรกฎาคม - กันยายน  2553)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</si>
</sst>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0.00000000"/>
    <numFmt numFmtId="206" formatCode="_-* #,##0.000_-;\-* #,##0.000_-;_-* &quot;-&quot;??_-;_-@_-"/>
    <numFmt numFmtId="207" formatCode="#,##0.00_ ;\-#,##0.00\ "/>
  </numFmts>
  <fonts count="16">
    <font>
      <sz val="14"/>
      <name val="Cordia New"/>
      <family val="0"/>
    </font>
    <font>
      <sz val="13"/>
      <name val="Angsana New"/>
      <family val="1"/>
    </font>
    <font>
      <b/>
      <sz val="13"/>
      <name val="Angsana New"/>
      <family val="1"/>
    </font>
    <font>
      <sz val="13"/>
      <name val="Cordia New"/>
      <family val="0"/>
    </font>
    <font>
      <b/>
      <sz val="13"/>
      <name val="Cordia New"/>
      <family val="0"/>
    </font>
    <font>
      <b/>
      <sz val="14"/>
      <name val="Cordia New"/>
      <family val="0"/>
    </font>
    <font>
      <b/>
      <sz val="12"/>
      <name val="AngsanaUPC"/>
      <family val="1"/>
    </font>
    <font>
      <sz val="12"/>
      <name val="Cordia New"/>
      <family val="0"/>
    </font>
    <font>
      <sz val="12"/>
      <name val="AngsanaUPC"/>
      <family val="1"/>
    </font>
    <font>
      <sz val="8"/>
      <name val="Cordia New"/>
      <family val="0"/>
    </font>
    <font>
      <b/>
      <sz val="12"/>
      <name val="Angsana New"/>
      <family val="1"/>
    </font>
    <font>
      <sz val="14"/>
      <name val="Angsana New"/>
      <family val="1"/>
    </font>
    <font>
      <sz val="11"/>
      <name val="AngsanaUPC"/>
      <family val="1"/>
    </font>
    <font>
      <b/>
      <sz val="13"/>
      <color indexed="10"/>
      <name val="Angsana New"/>
      <family val="1"/>
    </font>
    <font>
      <sz val="12"/>
      <name val="Angsana New"/>
      <family val="1"/>
    </font>
    <font>
      <sz val="10"/>
      <name val="Angsana New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3" fontId="1" fillId="0" borderId="4" xfId="15" applyFont="1" applyBorder="1" applyAlignment="1">
      <alignment horizontal="center"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0" fontId="2" fillId="0" borderId="4" xfId="0" applyFont="1" applyBorder="1" applyAlignment="1">
      <alignment horizontal="center"/>
    </xf>
    <xf numFmtId="43" fontId="2" fillId="0" borderId="4" xfId="15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43" fontId="1" fillId="0" borderId="4" xfId="15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 horizontal="right"/>
    </xf>
    <xf numFmtId="43" fontId="1" fillId="0" borderId="0" xfId="15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43" fontId="2" fillId="0" borderId="4" xfId="15" applyFont="1" applyBorder="1" applyAlignment="1">
      <alignment/>
    </xf>
    <xf numFmtId="0" fontId="2" fillId="0" borderId="7" xfId="0" applyFont="1" applyBorder="1" applyAlignment="1">
      <alignment/>
    </xf>
    <xf numFmtId="2" fontId="2" fillId="0" borderId="4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43" fontId="1" fillId="0" borderId="0" xfId="15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43" fontId="6" fillId="0" borderId="8" xfId="15" applyFont="1" applyBorder="1" applyAlignment="1">
      <alignment horizontal="center" vertical="center"/>
    </xf>
    <xf numFmtId="43" fontId="6" fillId="0" borderId="8" xfId="15" applyFont="1" applyBorder="1" applyAlignment="1">
      <alignment horizontal="center"/>
    </xf>
    <xf numFmtId="43" fontId="6" fillId="0" borderId="9" xfId="15" applyFont="1" applyBorder="1" applyAlignment="1">
      <alignment horizontal="center" vertical="center"/>
    </xf>
    <xf numFmtId="43" fontId="6" fillId="0" borderId="9" xfId="15" applyFont="1" applyBorder="1" applyAlignment="1">
      <alignment horizontal="center"/>
    </xf>
    <xf numFmtId="0" fontId="6" fillId="0" borderId="5" xfId="0" applyFont="1" applyBorder="1" applyAlignment="1">
      <alignment/>
    </xf>
    <xf numFmtId="43" fontId="6" fillId="0" borderId="6" xfId="15" applyFont="1" applyBorder="1" applyAlignment="1">
      <alignment/>
    </xf>
    <xf numFmtId="43" fontId="6" fillId="0" borderId="7" xfId="15" applyFont="1" applyBorder="1" applyAlignment="1">
      <alignment/>
    </xf>
    <xf numFmtId="43" fontId="6" fillId="0" borderId="4" xfId="15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0" xfId="15" applyFont="1" applyBorder="1" applyAlignment="1">
      <alignment horizontal="left"/>
    </xf>
    <xf numFmtId="43" fontId="8" fillId="0" borderId="2" xfId="15" applyFont="1" applyBorder="1" applyAlignment="1">
      <alignment/>
    </xf>
    <xf numFmtId="43" fontId="8" fillId="0" borderId="11" xfId="15" applyFont="1" applyBorder="1" applyAlignment="1">
      <alignment/>
    </xf>
    <xf numFmtId="43" fontId="6" fillId="0" borderId="8" xfId="15" applyFont="1" applyBorder="1" applyAlignment="1">
      <alignment/>
    </xf>
    <xf numFmtId="43" fontId="8" fillId="0" borderId="0" xfId="15" applyFont="1" applyBorder="1" applyAlignment="1">
      <alignment/>
    </xf>
    <xf numFmtId="43" fontId="6" fillId="0" borderId="11" xfId="15" applyFont="1" applyBorder="1" applyAlignment="1">
      <alignment/>
    </xf>
    <xf numFmtId="43" fontId="6" fillId="0" borderId="9" xfId="15" applyFont="1" applyBorder="1" applyAlignment="1">
      <alignment/>
    </xf>
    <xf numFmtId="0" fontId="8" fillId="0" borderId="12" xfId="0" applyFont="1" applyBorder="1" applyAlignment="1">
      <alignment/>
    </xf>
    <xf numFmtId="43" fontId="8" fillId="0" borderId="3" xfId="15" applyFont="1" applyBorder="1" applyAlignment="1">
      <alignment/>
    </xf>
    <xf numFmtId="43" fontId="8" fillId="0" borderId="9" xfId="15" applyFont="1" applyBorder="1" applyAlignment="1">
      <alignment/>
    </xf>
    <xf numFmtId="43" fontId="6" fillId="0" borderId="13" xfId="15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3" fontId="6" fillId="0" borderId="0" xfId="15" applyFont="1" applyBorder="1" applyAlignment="1">
      <alignment/>
    </xf>
    <xf numFmtId="43" fontId="6" fillId="0" borderId="2" xfId="15" applyFont="1" applyBorder="1" applyAlignment="1">
      <alignment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43" fontId="2" fillId="0" borderId="0" xfId="15" applyFont="1" applyBorder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10" fillId="0" borderId="4" xfId="15" applyFont="1" applyBorder="1" applyAlignment="1">
      <alignment horizontal="center" vertical="center"/>
    </xf>
    <xf numFmtId="43" fontId="10" fillId="0" borderId="11" xfId="15" applyFont="1" applyBorder="1" applyAlignment="1">
      <alignment horizontal="center"/>
    </xf>
    <xf numFmtId="43" fontId="10" fillId="0" borderId="4" xfId="0" applyNumberFormat="1" applyFont="1" applyBorder="1" applyAlignment="1">
      <alignment horizontal="center" vertical="center"/>
    </xf>
    <xf numFmtId="43" fontId="8" fillId="0" borderId="10" xfId="15" applyFont="1" applyBorder="1" applyAlignment="1">
      <alignment/>
    </xf>
    <xf numFmtId="43" fontId="11" fillId="0" borderId="4" xfId="0" applyNumberFormat="1" applyFont="1" applyBorder="1" applyAlignment="1">
      <alignment horizontal="left" vertical="center"/>
    </xf>
    <xf numFmtId="43" fontId="11" fillId="0" borderId="8" xfId="0" applyNumberFormat="1" applyFont="1" applyBorder="1" applyAlignment="1">
      <alignment horizontal="left" vertical="center"/>
    </xf>
    <xf numFmtId="43" fontId="11" fillId="0" borderId="11" xfId="0" applyNumberFormat="1" applyFont="1" applyBorder="1" applyAlignment="1">
      <alignment horizontal="left" vertical="center"/>
    </xf>
    <xf numFmtId="43" fontId="11" fillId="0" borderId="13" xfId="0" applyNumberFormat="1" applyFont="1" applyBorder="1" applyAlignment="1">
      <alignment horizontal="left" vertical="center"/>
    </xf>
    <xf numFmtId="43" fontId="3" fillId="0" borderId="0" xfId="15" applyFont="1" applyBorder="1" applyAlignment="1">
      <alignment/>
    </xf>
    <xf numFmtId="0" fontId="2" fillId="0" borderId="0" xfId="0" applyFont="1" applyAlignment="1">
      <alignment horizontal="left"/>
    </xf>
    <xf numFmtId="43" fontId="8" fillId="0" borderId="8" xfId="15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5" xfId="0" applyFont="1" applyBorder="1" applyAlignment="1">
      <alignment/>
    </xf>
    <xf numFmtId="49" fontId="1" fillId="0" borderId="6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43" fontId="1" fillId="0" borderId="0" xfId="15" applyFont="1" applyBorder="1" applyAlignment="1">
      <alignment/>
    </xf>
    <xf numFmtId="0" fontId="0" fillId="0" borderId="0" xfId="0" applyBorder="1" applyAlignment="1">
      <alignment/>
    </xf>
    <xf numFmtId="43" fontId="2" fillId="0" borderId="4" xfId="15" applyFont="1" applyBorder="1" applyAlignment="1">
      <alignment/>
    </xf>
    <xf numFmtId="2" fontId="2" fillId="0" borderId="4" xfId="0" applyNumberFormat="1" applyFont="1" applyBorder="1" applyAlignment="1">
      <alignment horizontal="right"/>
    </xf>
    <xf numFmtId="0" fontId="10" fillId="0" borderId="0" xfId="0" applyFont="1" applyAlignment="1">
      <alignment/>
    </xf>
    <xf numFmtId="43" fontId="2" fillId="0" borderId="4" xfId="15" applyFont="1" applyBorder="1" applyAlignment="1">
      <alignment horizontal="center"/>
    </xf>
    <xf numFmtId="0" fontId="2" fillId="0" borderId="6" xfId="0" applyFont="1" applyBorder="1" applyAlignment="1">
      <alignment/>
    </xf>
    <xf numFmtId="43" fontId="1" fillId="0" borderId="4" xfId="15" applyFont="1" applyBorder="1" applyAlignment="1">
      <alignment/>
    </xf>
    <xf numFmtId="2" fontId="1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6" xfId="0" applyFont="1" applyBorder="1" applyAlignment="1">
      <alignment/>
    </xf>
    <xf numFmtId="43" fontId="1" fillId="0" borderId="9" xfId="15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 indent="1"/>
    </xf>
    <xf numFmtId="0" fontId="1" fillId="0" borderId="7" xfId="0" applyFont="1" applyBorder="1" applyAlignment="1">
      <alignment/>
    </xf>
    <xf numFmtId="2" fontId="2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4" xfId="0" applyFont="1" applyBorder="1" applyAlignment="1">
      <alignment/>
    </xf>
    <xf numFmtId="43" fontId="2" fillId="0" borderId="9" xfId="15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1" fillId="0" borderId="9" xfId="15" applyFont="1" applyBorder="1" applyAlignment="1">
      <alignment/>
    </xf>
    <xf numFmtId="0" fontId="1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2" fontId="1" fillId="0" borderId="4" xfId="0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4" xfId="15" applyFont="1" applyBorder="1" applyAlignment="1">
      <alignment/>
    </xf>
    <xf numFmtId="43" fontId="12" fillId="0" borderId="0" xfId="15" applyFont="1" applyBorder="1" applyAlignment="1">
      <alignment/>
    </xf>
    <xf numFmtId="43" fontId="12" fillId="0" borderId="2" xfId="15" applyFont="1" applyBorder="1" applyAlignment="1">
      <alignment/>
    </xf>
    <xf numFmtId="43" fontId="8" fillId="0" borderId="11" xfId="15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" xfId="0" applyFont="1" applyBorder="1" applyAlignment="1">
      <alignment/>
    </xf>
    <xf numFmtId="207" fontId="1" fillId="0" borderId="4" xfId="15" applyNumberFormat="1" applyFont="1" applyBorder="1" applyAlignment="1">
      <alignment horizontal="right"/>
    </xf>
    <xf numFmtId="43" fontId="13" fillId="0" borderId="4" xfId="15" applyFont="1" applyBorder="1" applyAlignment="1">
      <alignment/>
    </xf>
    <xf numFmtId="43" fontId="2" fillId="0" borderId="7" xfId="15" applyFont="1" applyBorder="1" applyAlignment="1">
      <alignment/>
    </xf>
    <xf numFmtId="0" fontId="2" fillId="0" borderId="12" xfId="0" applyFont="1" applyBorder="1" applyAlignment="1">
      <alignment/>
    </xf>
    <xf numFmtId="0" fontId="1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0" xfId="15" applyFont="1" applyAlignment="1">
      <alignment/>
    </xf>
    <xf numFmtId="43" fontId="14" fillId="0" borderId="8" xfId="0" applyNumberFormat="1" applyFont="1" applyBorder="1" applyAlignment="1">
      <alignment horizontal="left" vertical="center"/>
    </xf>
    <xf numFmtId="43" fontId="14" fillId="0" borderId="11" xfId="0" applyNumberFormat="1" applyFont="1" applyBorder="1" applyAlignment="1">
      <alignment horizontal="left" vertical="center"/>
    </xf>
    <xf numFmtId="43" fontId="10" fillId="0" borderId="13" xfId="0" applyNumberFormat="1" applyFont="1" applyBorder="1" applyAlignment="1">
      <alignment horizontal="left" vertical="center"/>
    </xf>
    <xf numFmtId="43" fontId="8" fillId="0" borderId="4" xfId="15" applyFont="1" applyBorder="1" applyAlignment="1">
      <alignment/>
    </xf>
    <xf numFmtId="43" fontId="8" fillId="0" borderId="0" xfId="15" applyFont="1" applyBorder="1" applyAlignment="1" quotePrefix="1">
      <alignment/>
    </xf>
    <xf numFmtId="43" fontId="1" fillId="0" borderId="4" xfId="15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15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3" fontId="6" fillId="0" borderId="8" xfId="15" applyFont="1" applyBorder="1" applyAlignment="1">
      <alignment horizontal="center" vertical="center"/>
    </xf>
    <xf numFmtId="43" fontId="6" fillId="0" borderId="9" xfId="15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43" fontId="8" fillId="0" borderId="2" xfId="15" applyFont="1" applyBorder="1" applyAlignment="1">
      <alignment horizontal="left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8" fillId="0" borderId="0" xfId="15" applyNumberFormat="1" applyFont="1" applyBorder="1" applyAlignment="1">
      <alignment/>
    </xf>
    <xf numFmtId="43" fontId="8" fillId="0" borderId="0" xfId="15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="120" zoomScaleNormal="120" workbookViewId="0" topLeftCell="A1">
      <selection activeCell="G86" sqref="G85:G86"/>
    </sheetView>
  </sheetViews>
  <sheetFormatPr defaultColWidth="9.140625" defaultRowHeight="21.75"/>
  <cols>
    <col min="1" max="1" width="1.57421875" style="33" customWidth="1"/>
    <col min="2" max="2" width="9.140625" style="33" customWidth="1"/>
    <col min="3" max="3" width="24.00390625" style="33" customWidth="1"/>
    <col min="4" max="4" width="10.57421875" style="33" bestFit="1" customWidth="1"/>
    <col min="5" max="5" width="10.7109375" style="33" customWidth="1"/>
    <col min="6" max="6" width="9.8515625" style="33" customWidth="1"/>
    <col min="7" max="7" width="10.421875" style="33" customWidth="1"/>
    <col min="8" max="8" width="10.00390625" style="33" customWidth="1"/>
    <col min="9" max="9" width="10.7109375" style="33" customWidth="1"/>
    <col min="10" max="10" width="11.28125" style="33" customWidth="1"/>
    <col min="11" max="16384" width="9.140625" style="33" customWidth="1"/>
  </cols>
  <sheetData>
    <row r="1" spans="1:10" ht="19.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9.5" customHeight="1">
      <c r="A2" s="183" t="s">
        <v>135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s="98" customFormat="1" ht="19.5" customHeight="1">
      <c r="A3" s="186" t="s">
        <v>160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9.5" customHeight="1">
      <c r="A4" s="183" t="s">
        <v>315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9.5" customHeight="1">
      <c r="A5" s="184" t="s">
        <v>54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10" ht="19.5" customHeight="1">
      <c r="A6" s="176" t="s">
        <v>55</v>
      </c>
      <c r="B6" s="177"/>
      <c r="C6" s="178"/>
      <c r="D6" s="171" t="s">
        <v>56</v>
      </c>
      <c r="E6" s="171" t="s">
        <v>57</v>
      </c>
      <c r="F6" s="171" t="s">
        <v>316</v>
      </c>
      <c r="G6" s="171" t="s">
        <v>317</v>
      </c>
      <c r="H6" s="171" t="s">
        <v>318</v>
      </c>
      <c r="I6" s="35" t="s">
        <v>106</v>
      </c>
      <c r="J6" s="36" t="s">
        <v>58</v>
      </c>
    </row>
    <row r="7" spans="1:10" ht="19.5" customHeight="1">
      <c r="A7" s="179"/>
      <c r="B7" s="180"/>
      <c r="C7" s="181"/>
      <c r="D7" s="172"/>
      <c r="E7" s="182"/>
      <c r="F7" s="167"/>
      <c r="G7" s="172"/>
      <c r="H7" s="172"/>
      <c r="I7" s="37" t="s">
        <v>111</v>
      </c>
      <c r="J7" s="38" t="s">
        <v>56</v>
      </c>
    </row>
    <row r="8" spans="1:10" ht="19.5" customHeight="1">
      <c r="A8" s="39" t="s">
        <v>59</v>
      </c>
      <c r="B8" s="40"/>
      <c r="C8" s="41"/>
      <c r="D8" s="42">
        <f>SUM(D9:D12)</f>
        <v>286000</v>
      </c>
      <c r="E8" s="47">
        <f>SUM(E9:E12)</f>
        <v>270352.36</v>
      </c>
      <c r="F8" s="42">
        <f>SUM(F9:F12)</f>
        <v>188.68</v>
      </c>
      <c r="G8" s="42">
        <f>SUM(G9:G12)</f>
        <v>151.66</v>
      </c>
      <c r="H8" s="42">
        <f>SUM(H9:H12)</f>
        <v>450.52</v>
      </c>
      <c r="I8" s="42">
        <f>SUM(E8:H8)</f>
        <v>271143.22</v>
      </c>
      <c r="J8" s="42">
        <f>SUM(I8-D8)</f>
        <v>-14856.780000000028</v>
      </c>
    </row>
    <row r="9" spans="1:10" ht="19.5" customHeight="1">
      <c r="A9" s="43"/>
      <c r="B9" s="44" t="s">
        <v>60</v>
      </c>
      <c r="C9" s="45"/>
      <c r="D9" s="77">
        <v>206000</v>
      </c>
      <c r="E9" s="84">
        <v>216875</v>
      </c>
      <c r="F9" s="46">
        <v>0</v>
      </c>
      <c r="G9" s="46">
        <v>0</v>
      </c>
      <c r="H9" s="46">
        <v>0</v>
      </c>
      <c r="I9" s="49">
        <f>SUM(E9:H9)</f>
        <v>216875</v>
      </c>
      <c r="J9" s="47">
        <f aca="true" t="shared" si="0" ref="J9:J40">SUM(I9-D9)</f>
        <v>10875</v>
      </c>
    </row>
    <row r="10" spans="1:10" ht="19.5" customHeight="1">
      <c r="A10" s="43"/>
      <c r="B10" s="48" t="s">
        <v>61</v>
      </c>
      <c r="C10" s="45"/>
      <c r="D10" s="46">
        <v>60000</v>
      </c>
      <c r="E10" s="46">
        <v>32137.36</v>
      </c>
      <c r="F10" s="46">
        <v>188.68</v>
      </c>
      <c r="G10" s="46">
        <v>151.66</v>
      </c>
      <c r="H10" s="46">
        <v>450.52</v>
      </c>
      <c r="I10" s="49">
        <f>SUM(E10:H10)</f>
        <v>32928.22</v>
      </c>
      <c r="J10" s="49">
        <f t="shared" si="0"/>
        <v>-27071.78</v>
      </c>
    </row>
    <row r="11" spans="1:10" ht="19.5" customHeight="1">
      <c r="A11" s="43"/>
      <c r="B11" s="48" t="s">
        <v>62</v>
      </c>
      <c r="C11" s="45"/>
      <c r="D11" s="46">
        <v>20000</v>
      </c>
      <c r="E11" s="46">
        <v>21340</v>
      </c>
      <c r="F11" s="46">
        <v>0</v>
      </c>
      <c r="G11" s="46">
        <v>0</v>
      </c>
      <c r="H11" s="46">
        <v>0</v>
      </c>
      <c r="I11" s="49">
        <f>SUM(E11:H11)</f>
        <v>21340</v>
      </c>
      <c r="J11" s="49">
        <f t="shared" si="0"/>
        <v>1340</v>
      </c>
    </row>
    <row r="12" spans="1:10" ht="19.5" customHeight="1">
      <c r="A12" s="43"/>
      <c r="B12" s="48" t="s">
        <v>63</v>
      </c>
      <c r="C12" s="45"/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50">
        <f aca="true" t="shared" si="1" ref="I12:I41">SUM(E12:H12)</f>
        <v>0</v>
      </c>
      <c r="J12" s="50">
        <f t="shared" si="0"/>
        <v>0</v>
      </c>
    </row>
    <row r="13" spans="1:10" ht="19.5" customHeight="1">
      <c r="A13" s="39" t="s">
        <v>64</v>
      </c>
      <c r="B13" s="40"/>
      <c r="C13" s="41"/>
      <c r="D13" s="42">
        <f>SUM(D14:D21)</f>
        <v>36100</v>
      </c>
      <c r="E13" s="47">
        <f>SUM(E14:E21)</f>
        <v>97160.5</v>
      </c>
      <c r="F13" s="42">
        <f>SUM(F14:F21)</f>
        <v>453.88</v>
      </c>
      <c r="G13" s="42">
        <f>SUM(G14:G21)</f>
        <v>3717</v>
      </c>
      <c r="H13" s="42">
        <f>SUM(H14:H21)</f>
        <v>2360</v>
      </c>
      <c r="I13" s="42">
        <f t="shared" si="1"/>
        <v>103691.38</v>
      </c>
      <c r="J13" s="42">
        <f t="shared" si="0"/>
        <v>67591.38</v>
      </c>
    </row>
    <row r="14" spans="1:10" ht="19.5" customHeight="1">
      <c r="A14" s="43"/>
      <c r="B14" s="137" t="s">
        <v>65</v>
      </c>
      <c r="C14" s="138"/>
      <c r="D14" s="84"/>
      <c r="E14" s="84"/>
      <c r="F14" s="46">
        <v>0</v>
      </c>
      <c r="G14" s="46">
        <v>0</v>
      </c>
      <c r="H14" s="46">
        <v>0</v>
      </c>
      <c r="I14" s="47">
        <f t="shared" si="1"/>
        <v>0</v>
      </c>
      <c r="J14" s="47">
        <f t="shared" si="0"/>
        <v>0</v>
      </c>
    </row>
    <row r="15" spans="1:10" ht="19.5" customHeight="1">
      <c r="A15" s="43"/>
      <c r="B15" s="48" t="s">
        <v>66</v>
      </c>
      <c r="C15" s="45"/>
      <c r="D15" s="46">
        <v>100</v>
      </c>
      <c r="E15" s="46">
        <v>145.5</v>
      </c>
      <c r="F15" s="46">
        <v>3.88</v>
      </c>
      <c r="G15" s="46">
        <v>97</v>
      </c>
      <c r="H15" s="46">
        <v>0</v>
      </c>
      <c r="I15" s="49">
        <f>SUM(E15:H15)</f>
        <v>246.38</v>
      </c>
      <c r="J15" s="49">
        <f t="shared" si="0"/>
        <v>146.38</v>
      </c>
    </row>
    <row r="16" spans="1:10" ht="19.5" customHeight="1">
      <c r="A16" s="43"/>
      <c r="B16" s="48" t="s">
        <v>67</v>
      </c>
      <c r="C16" s="45"/>
      <c r="D16" s="46">
        <v>3000</v>
      </c>
      <c r="E16" s="46">
        <v>4890</v>
      </c>
      <c r="F16" s="46">
        <v>450</v>
      </c>
      <c r="G16" s="46">
        <v>620</v>
      </c>
      <c r="H16" s="46">
        <v>360</v>
      </c>
      <c r="I16" s="49">
        <f>SUM(E16:H16)</f>
        <v>6320</v>
      </c>
      <c r="J16" s="49">
        <f t="shared" si="0"/>
        <v>3320</v>
      </c>
    </row>
    <row r="17" spans="1:10" ht="19.5" customHeight="1">
      <c r="A17" s="43"/>
      <c r="B17" s="48" t="s">
        <v>68</v>
      </c>
      <c r="C17" s="45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9">
        <f t="shared" si="1"/>
        <v>0</v>
      </c>
      <c r="J17" s="49">
        <f t="shared" si="0"/>
        <v>0</v>
      </c>
    </row>
    <row r="18" spans="1:10" ht="19.5" customHeight="1">
      <c r="A18" s="43"/>
      <c r="B18" s="48" t="s">
        <v>69</v>
      </c>
      <c r="C18" s="45"/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9">
        <f t="shared" si="1"/>
        <v>0</v>
      </c>
      <c r="J18" s="49">
        <f t="shared" si="0"/>
        <v>0</v>
      </c>
    </row>
    <row r="19" spans="1:10" ht="19.5" customHeight="1">
      <c r="A19" s="43"/>
      <c r="B19" s="48" t="s">
        <v>70</v>
      </c>
      <c r="C19" s="45"/>
      <c r="D19" s="46">
        <v>30000</v>
      </c>
      <c r="E19" s="46">
        <v>92125</v>
      </c>
      <c r="F19" s="46">
        <v>0</v>
      </c>
      <c r="G19" s="46">
        <v>0</v>
      </c>
      <c r="H19" s="46">
        <v>0</v>
      </c>
      <c r="I19" s="49">
        <f t="shared" si="1"/>
        <v>92125</v>
      </c>
      <c r="J19" s="49">
        <f t="shared" si="0"/>
        <v>62125</v>
      </c>
    </row>
    <row r="20" spans="1:10" ht="19.5" customHeight="1">
      <c r="A20" s="43"/>
      <c r="B20" s="48" t="s">
        <v>71</v>
      </c>
      <c r="C20" s="45"/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9">
        <f t="shared" si="1"/>
        <v>0</v>
      </c>
      <c r="J20" s="49">
        <f t="shared" si="0"/>
        <v>0</v>
      </c>
    </row>
    <row r="21" spans="1:10" ht="19.5" customHeight="1">
      <c r="A21" s="43"/>
      <c r="B21" s="48" t="s">
        <v>72</v>
      </c>
      <c r="C21" s="45"/>
      <c r="D21" s="46">
        <v>3000</v>
      </c>
      <c r="E21" s="46">
        <v>0</v>
      </c>
      <c r="F21" s="46">
        <v>0</v>
      </c>
      <c r="G21" s="46">
        <v>3000</v>
      </c>
      <c r="H21" s="46">
        <v>2000</v>
      </c>
      <c r="I21" s="49">
        <f t="shared" si="1"/>
        <v>5000</v>
      </c>
      <c r="J21" s="49">
        <f t="shared" si="0"/>
        <v>2000</v>
      </c>
    </row>
    <row r="22" spans="1:10" ht="19.5" customHeight="1">
      <c r="A22" s="39" t="s">
        <v>73</v>
      </c>
      <c r="B22" s="40"/>
      <c r="C22" s="41"/>
      <c r="D22" s="42">
        <f>SUM(D23)</f>
        <v>40000</v>
      </c>
      <c r="E22" s="47">
        <f>SUM(E23)</f>
        <v>34139.76</v>
      </c>
      <c r="F22" s="42">
        <f>SUM(F23)</f>
        <v>1323.02</v>
      </c>
      <c r="G22" s="42">
        <f>SUM(G23)</f>
        <v>0</v>
      </c>
      <c r="H22" s="42">
        <f>SUM(H23)</f>
        <v>10488.06</v>
      </c>
      <c r="I22" s="42">
        <f t="shared" si="1"/>
        <v>45950.84</v>
      </c>
      <c r="J22" s="42">
        <f t="shared" si="0"/>
        <v>5950.8399999999965</v>
      </c>
    </row>
    <row r="23" spans="1:10" ht="19.5" customHeight="1">
      <c r="A23" s="43"/>
      <c r="B23" s="48" t="s">
        <v>74</v>
      </c>
      <c r="C23" s="45"/>
      <c r="D23" s="46">
        <v>40000</v>
      </c>
      <c r="E23" s="84">
        <v>34139.76</v>
      </c>
      <c r="F23" s="46">
        <v>1323.02</v>
      </c>
      <c r="G23" s="46">
        <v>0</v>
      </c>
      <c r="H23" s="46">
        <v>10488.06</v>
      </c>
      <c r="I23" s="49">
        <f>SUM(E23:H23)</f>
        <v>45950.84</v>
      </c>
      <c r="J23" s="42">
        <f t="shared" si="0"/>
        <v>5950.8399999999965</v>
      </c>
    </row>
    <row r="24" spans="1:10" ht="19.5" customHeight="1">
      <c r="A24" s="39" t="s">
        <v>75</v>
      </c>
      <c r="B24" s="40"/>
      <c r="C24" s="41"/>
      <c r="D24" s="42">
        <f>SUM(D25)</f>
        <v>547678</v>
      </c>
      <c r="E24" s="47">
        <f>SUM(E25)</f>
        <v>669732</v>
      </c>
      <c r="F24" s="42">
        <f>SUM(F25)</f>
        <v>823</v>
      </c>
      <c r="G24" s="42">
        <f>SUM(G25)</f>
        <v>84048</v>
      </c>
      <c r="H24" s="42">
        <f>SUM(H25)</f>
        <v>125969</v>
      </c>
      <c r="I24" s="42">
        <f>SUM(E24:H24)</f>
        <v>880572</v>
      </c>
      <c r="J24" s="42">
        <f t="shared" si="0"/>
        <v>332894</v>
      </c>
    </row>
    <row r="25" spans="1:10" ht="19.5" customHeight="1">
      <c r="A25" s="43"/>
      <c r="B25" s="48" t="s">
        <v>76</v>
      </c>
      <c r="C25" s="45"/>
      <c r="D25" s="46">
        <v>547678</v>
      </c>
      <c r="E25" s="84">
        <v>669732</v>
      </c>
      <c r="F25" s="46">
        <v>823</v>
      </c>
      <c r="G25" s="46">
        <v>84048</v>
      </c>
      <c r="H25" s="46">
        <v>125969</v>
      </c>
      <c r="I25" s="49">
        <f>SUM(E25:H25)</f>
        <v>880572</v>
      </c>
      <c r="J25" s="42">
        <f t="shared" si="0"/>
        <v>332894</v>
      </c>
    </row>
    <row r="26" spans="1:10" ht="19.5" customHeight="1">
      <c r="A26" s="39" t="s">
        <v>77</v>
      </c>
      <c r="B26" s="40"/>
      <c r="C26" s="41"/>
      <c r="D26" s="42">
        <f>SUM(D27:D29)</f>
        <v>40100</v>
      </c>
      <c r="E26" s="42">
        <f>SUM(E27:E29)</f>
        <v>147850</v>
      </c>
      <c r="F26" s="42">
        <f>SUM(F27:F29)</f>
        <v>24500</v>
      </c>
      <c r="G26" s="42">
        <f>SUM(G27:G29)</f>
        <v>3650</v>
      </c>
      <c r="H26" s="42">
        <f>SUM(H27:H29)</f>
        <v>3300</v>
      </c>
      <c r="I26" s="42">
        <f t="shared" si="1"/>
        <v>179300</v>
      </c>
      <c r="J26" s="42">
        <f t="shared" si="0"/>
        <v>139200</v>
      </c>
    </row>
    <row r="27" spans="1:10" ht="19.5" customHeight="1">
      <c r="A27" s="43"/>
      <c r="B27" s="48" t="s">
        <v>78</v>
      </c>
      <c r="C27" s="45"/>
      <c r="D27" s="46">
        <v>30000</v>
      </c>
      <c r="E27" s="84">
        <v>31500</v>
      </c>
      <c r="F27" s="46">
        <v>24000</v>
      </c>
      <c r="G27" s="46">
        <v>0</v>
      </c>
      <c r="H27" s="46">
        <v>3000</v>
      </c>
      <c r="I27" s="47">
        <f t="shared" si="1"/>
        <v>58500</v>
      </c>
      <c r="J27" s="47">
        <f t="shared" si="0"/>
        <v>28500</v>
      </c>
    </row>
    <row r="28" spans="1:10" ht="19.5" customHeight="1">
      <c r="A28" s="43"/>
      <c r="B28" s="48" t="s">
        <v>131</v>
      </c>
      <c r="C28" s="45"/>
      <c r="D28" s="77">
        <v>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9">
        <f t="shared" si="0"/>
        <v>-100</v>
      </c>
    </row>
    <row r="29" spans="1:10" ht="19.5" customHeight="1">
      <c r="A29" s="43"/>
      <c r="B29" s="48" t="s">
        <v>122</v>
      </c>
      <c r="C29" s="45"/>
      <c r="D29" s="77">
        <v>10000</v>
      </c>
      <c r="E29" s="46">
        <v>116350</v>
      </c>
      <c r="F29" s="46">
        <v>500</v>
      </c>
      <c r="G29" s="46">
        <v>3650</v>
      </c>
      <c r="H29" s="46">
        <v>300</v>
      </c>
      <c r="I29" s="49">
        <f t="shared" si="1"/>
        <v>120800</v>
      </c>
      <c r="J29" s="49">
        <f t="shared" si="0"/>
        <v>110800</v>
      </c>
    </row>
    <row r="30" spans="1:10" ht="19.5" customHeight="1">
      <c r="A30" s="39" t="s">
        <v>80</v>
      </c>
      <c r="B30" s="40"/>
      <c r="C30" s="41"/>
      <c r="D30" s="42">
        <f>SUM(D31)</f>
        <v>0</v>
      </c>
      <c r="E30" s="42">
        <f>SUM(E31)</f>
        <v>0</v>
      </c>
      <c r="F30" s="42">
        <f>SUM(F31)</f>
        <v>0</v>
      </c>
      <c r="G30" s="42">
        <f>SUM(G31)</f>
        <v>0</v>
      </c>
      <c r="H30" s="42">
        <f>SUM(H31)</f>
        <v>0</v>
      </c>
      <c r="I30" s="42">
        <f t="shared" si="1"/>
        <v>0</v>
      </c>
      <c r="J30" s="42">
        <f t="shared" si="0"/>
        <v>0</v>
      </c>
    </row>
    <row r="31" spans="1:10" ht="19.5" customHeight="1">
      <c r="A31" s="43"/>
      <c r="B31" s="48"/>
      <c r="C31" s="45"/>
      <c r="D31" s="46">
        <v>0</v>
      </c>
      <c r="E31" s="84">
        <v>0</v>
      </c>
      <c r="F31" s="46">
        <v>0</v>
      </c>
      <c r="G31" s="46">
        <v>0</v>
      </c>
      <c r="H31" s="46">
        <v>0</v>
      </c>
      <c r="I31" s="42">
        <f t="shared" si="1"/>
        <v>0</v>
      </c>
      <c r="J31" s="42">
        <f t="shared" si="0"/>
        <v>0</v>
      </c>
    </row>
    <row r="32" spans="1:10" ht="19.5" customHeight="1">
      <c r="A32" s="39" t="s">
        <v>81</v>
      </c>
      <c r="B32" s="40"/>
      <c r="C32" s="41"/>
      <c r="D32" s="42">
        <f>SUM(D33:D41)</f>
        <v>8333900</v>
      </c>
      <c r="E32" s="42">
        <f>SUM(E33:E41)</f>
        <v>7145522.04</v>
      </c>
      <c r="F32" s="42">
        <f>SUM(F33:F41)</f>
        <v>1201802.47</v>
      </c>
      <c r="G32" s="42">
        <f>SUM(G33:G41)</f>
        <v>475031.25999999995</v>
      </c>
      <c r="H32" s="42">
        <f>SUM(H33:H41)</f>
        <v>2327445.92</v>
      </c>
      <c r="I32" s="42">
        <f>SUM(E32:H32)</f>
        <v>11149801.69</v>
      </c>
      <c r="J32" s="42">
        <f t="shared" si="0"/>
        <v>2815901.6899999995</v>
      </c>
    </row>
    <row r="33" spans="1:10" ht="19.5" customHeight="1">
      <c r="A33" s="43"/>
      <c r="B33" s="48" t="s">
        <v>163</v>
      </c>
      <c r="C33" s="45"/>
      <c r="D33" s="46">
        <v>3939000</v>
      </c>
      <c r="E33" s="84">
        <v>3125812.23</v>
      </c>
      <c r="F33" s="46">
        <v>764155.12</v>
      </c>
      <c r="G33" s="46">
        <v>0</v>
      </c>
      <c r="H33" s="46">
        <v>1709146.39</v>
      </c>
      <c r="I33" s="47">
        <f t="shared" si="1"/>
        <v>5599113.74</v>
      </c>
      <c r="J33" s="47">
        <f t="shared" si="0"/>
        <v>1660113.7400000002</v>
      </c>
    </row>
    <row r="34" spans="1:10" ht="19.5" customHeight="1">
      <c r="A34" s="43"/>
      <c r="B34" s="48" t="s">
        <v>83</v>
      </c>
      <c r="C34" s="45"/>
      <c r="D34" s="46">
        <v>1790000</v>
      </c>
      <c r="E34" s="46">
        <v>1290801.4</v>
      </c>
      <c r="F34" s="46">
        <v>132506.76</v>
      </c>
      <c r="G34" s="46">
        <v>104256.02</v>
      </c>
      <c r="H34" s="139">
        <v>292371.75</v>
      </c>
      <c r="I34" s="49">
        <f t="shared" si="1"/>
        <v>1819935.93</v>
      </c>
      <c r="J34" s="49">
        <f t="shared" si="0"/>
        <v>29935.929999999935</v>
      </c>
    </row>
    <row r="35" spans="1:10" ht="19.5" customHeight="1">
      <c r="A35" s="43"/>
      <c r="B35" s="48" t="s">
        <v>84</v>
      </c>
      <c r="C35" s="45"/>
      <c r="D35" s="46">
        <v>15000</v>
      </c>
      <c r="E35" s="46">
        <v>5817.94</v>
      </c>
      <c r="F35" s="46">
        <v>0</v>
      </c>
      <c r="G35" s="46">
        <v>0</v>
      </c>
      <c r="H35" s="46">
        <v>24303.03</v>
      </c>
      <c r="I35" s="49">
        <f t="shared" si="1"/>
        <v>30120.969999999998</v>
      </c>
      <c r="J35" s="49">
        <f t="shared" si="0"/>
        <v>15120.969999999998</v>
      </c>
    </row>
    <row r="36" spans="1:10" ht="19.5" customHeight="1">
      <c r="A36" s="43"/>
      <c r="B36" s="48" t="s">
        <v>85</v>
      </c>
      <c r="C36" s="45"/>
      <c r="D36" s="46">
        <v>740000</v>
      </c>
      <c r="E36" s="46">
        <v>697776.2</v>
      </c>
      <c r="F36" s="46">
        <v>77120.32</v>
      </c>
      <c r="G36" s="46">
        <v>68858.6</v>
      </c>
      <c r="H36" s="46">
        <v>77595.2</v>
      </c>
      <c r="I36" s="49">
        <f t="shared" si="1"/>
        <v>921350.32</v>
      </c>
      <c r="J36" s="49">
        <f t="shared" si="0"/>
        <v>181350.31999999995</v>
      </c>
    </row>
    <row r="37" spans="1:10" ht="19.5" customHeight="1">
      <c r="A37" s="43"/>
      <c r="B37" s="48" t="s">
        <v>86</v>
      </c>
      <c r="C37" s="45"/>
      <c r="D37" s="46">
        <v>1490000</v>
      </c>
      <c r="E37" s="46">
        <v>1853296.01</v>
      </c>
      <c r="F37" s="46">
        <v>208566.27</v>
      </c>
      <c r="G37" s="46">
        <v>213757</v>
      </c>
      <c r="H37" s="46">
        <v>219731.55</v>
      </c>
      <c r="I37" s="49">
        <f t="shared" si="1"/>
        <v>2495350.83</v>
      </c>
      <c r="J37" s="49">
        <f t="shared" si="0"/>
        <v>1005350.8300000001</v>
      </c>
    </row>
    <row r="38" spans="1:10" ht="19.5" customHeight="1">
      <c r="A38" s="43"/>
      <c r="B38" s="48" t="s">
        <v>87</v>
      </c>
      <c r="C38" s="45"/>
      <c r="D38" s="46">
        <v>62000</v>
      </c>
      <c r="E38" s="46">
        <v>47972.14</v>
      </c>
      <c r="F38" s="46">
        <v>0</v>
      </c>
      <c r="G38" s="46">
        <v>32329.66</v>
      </c>
      <c r="H38" s="46">
        <v>0</v>
      </c>
      <c r="I38" s="49">
        <f t="shared" si="1"/>
        <v>80301.8</v>
      </c>
      <c r="J38" s="49">
        <f t="shared" si="0"/>
        <v>18301.800000000003</v>
      </c>
    </row>
    <row r="39" spans="1:10" ht="19.5" customHeight="1">
      <c r="A39" s="43"/>
      <c r="B39" s="48" t="s">
        <v>88</v>
      </c>
      <c r="C39" s="45"/>
      <c r="D39" s="46">
        <v>50000</v>
      </c>
      <c r="E39" s="46">
        <v>31161.12</v>
      </c>
      <c r="F39" s="46">
        <v>0</v>
      </c>
      <c r="G39" s="46">
        <v>15035.98</v>
      </c>
      <c r="H39" s="46">
        <v>0</v>
      </c>
      <c r="I39" s="49">
        <f t="shared" si="1"/>
        <v>46197.1</v>
      </c>
      <c r="J39" s="49">
        <f t="shared" si="0"/>
        <v>-3802.9000000000015</v>
      </c>
    </row>
    <row r="40" spans="1:10" ht="19.5" customHeight="1">
      <c r="A40" s="43"/>
      <c r="B40" s="48" t="s">
        <v>104</v>
      </c>
      <c r="C40" s="48"/>
      <c r="D40" s="46">
        <v>7900</v>
      </c>
      <c r="E40" s="46">
        <v>7510</v>
      </c>
      <c r="F40" s="46">
        <v>0</v>
      </c>
      <c r="G40" s="46">
        <v>0</v>
      </c>
      <c r="H40" s="46">
        <v>0</v>
      </c>
      <c r="I40" s="49">
        <f t="shared" si="1"/>
        <v>7510</v>
      </c>
      <c r="J40" s="49">
        <f t="shared" si="0"/>
        <v>-390</v>
      </c>
    </row>
    <row r="41" spans="1:10" ht="19.5" customHeight="1">
      <c r="A41" s="51"/>
      <c r="B41" s="52" t="s">
        <v>164</v>
      </c>
      <c r="C41" s="52"/>
      <c r="D41" s="53">
        <v>240000</v>
      </c>
      <c r="E41" s="53">
        <v>85375</v>
      </c>
      <c r="F41" s="46">
        <v>19454</v>
      </c>
      <c r="G41" s="46">
        <v>40794</v>
      </c>
      <c r="H41" s="46">
        <v>4298</v>
      </c>
      <c r="I41" s="50">
        <f t="shared" si="1"/>
        <v>149921</v>
      </c>
      <c r="J41" s="50">
        <f>SUM(I41-D41)</f>
        <v>-90079</v>
      </c>
    </row>
    <row r="42" spans="1:10" ht="19.5" customHeight="1">
      <c r="A42" s="39" t="s">
        <v>91</v>
      </c>
      <c r="B42" s="40"/>
      <c r="C42" s="41"/>
      <c r="D42" s="42">
        <f>SUM(D43)</f>
        <v>9109885</v>
      </c>
      <c r="E42" s="47">
        <f>SUM(E43)</f>
        <v>6518723</v>
      </c>
      <c r="F42" s="42">
        <f>SUM(F43)</f>
        <v>0</v>
      </c>
      <c r="G42" s="42">
        <f>SUM(G43)</f>
        <v>0</v>
      </c>
      <c r="H42" s="42">
        <f>SUM(H43)</f>
        <v>0</v>
      </c>
      <c r="I42" s="42">
        <f>SUM(E42:H42)</f>
        <v>6518723</v>
      </c>
      <c r="J42" s="42">
        <f>SUM(I42-D42)</f>
        <v>-2591162</v>
      </c>
    </row>
    <row r="43" spans="1:10" ht="19.5" customHeight="1">
      <c r="A43" s="43"/>
      <c r="B43" s="48" t="s">
        <v>120</v>
      </c>
      <c r="C43" s="45"/>
      <c r="D43" s="46">
        <v>9109885</v>
      </c>
      <c r="E43" s="84">
        <v>6518723</v>
      </c>
      <c r="F43" s="46">
        <v>0</v>
      </c>
      <c r="G43" s="46">
        <v>0</v>
      </c>
      <c r="H43" s="46">
        <v>0</v>
      </c>
      <c r="I43" s="42">
        <f>SUM(E43:H43)</f>
        <v>6518723</v>
      </c>
      <c r="J43" s="42">
        <f>SUM(I43-D43)</f>
        <v>-2591162</v>
      </c>
    </row>
    <row r="44" spans="1:10" ht="19.5" customHeight="1">
      <c r="A44" s="173" t="s">
        <v>92</v>
      </c>
      <c r="B44" s="174"/>
      <c r="C44" s="175"/>
      <c r="D44" s="42">
        <f>SUM(D8+D13+D22+D24+D26+D30+D32+D42)</f>
        <v>18393663</v>
      </c>
      <c r="E44" s="42">
        <f>SUM(E8+E13+E22+E24+E26+E32+E42)</f>
        <v>14883479.66</v>
      </c>
      <c r="F44" s="42">
        <f>SUM(F8+F13+F22+F24+F26+F32+F42)</f>
        <v>1229091.05</v>
      </c>
      <c r="G44" s="42">
        <f>SUM(G8+G13+G22+G24+G26+G32+G42)</f>
        <v>566597.9199999999</v>
      </c>
      <c r="H44" s="42">
        <f>SUM(H8+H13+H22+H24+H26+H32+H42)</f>
        <v>2470013.5</v>
      </c>
      <c r="I44" s="42">
        <f>SUM(E44:H44)</f>
        <v>19149182.130000003</v>
      </c>
      <c r="J44" s="42">
        <f>SUM(I44-D44)</f>
        <v>755519.1300000027</v>
      </c>
    </row>
    <row r="45" spans="1:10" ht="19.5" customHeight="1">
      <c r="A45" s="62"/>
      <c r="B45" s="62"/>
      <c r="C45" s="62"/>
      <c r="D45" s="60"/>
      <c r="E45" s="60"/>
      <c r="F45" s="60"/>
      <c r="G45" s="60"/>
      <c r="H45" s="60"/>
      <c r="I45" s="60"/>
      <c r="J45" s="60"/>
    </row>
    <row r="46" spans="1:10" ht="19.5" customHeight="1">
      <c r="A46" s="62"/>
      <c r="B46" s="62"/>
      <c r="C46" s="62"/>
      <c r="D46" s="60"/>
      <c r="E46" s="60"/>
      <c r="F46" s="60"/>
      <c r="G46" s="60"/>
      <c r="H46" s="60"/>
      <c r="I46" s="60"/>
      <c r="J46" s="60"/>
    </row>
    <row r="47" spans="1:10" ht="19.5" customHeight="1">
      <c r="A47" s="62"/>
      <c r="B47" s="62"/>
      <c r="C47" s="62"/>
      <c r="D47" s="60"/>
      <c r="E47" s="60"/>
      <c r="F47" s="60"/>
      <c r="G47" s="60"/>
      <c r="H47" s="60"/>
      <c r="I47" s="60"/>
      <c r="J47" s="60"/>
    </row>
    <row r="48" spans="1:10" ht="19.5" customHeight="1">
      <c r="A48" s="176" t="s">
        <v>55</v>
      </c>
      <c r="B48" s="177"/>
      <c r="C48" s="178"/>
      <c r="D48" s="171" t="s">
        <v>56</v>
      </c>
      <c r="E48" s="171" t="s">
        <v>57</v>
      </c>
      <c r="F48" s="171" t="s">
        <v>300</v>
      </c>
      <c r="G48" s="171" t="s">
        <v>161</v>
      </c>
      <c r="H48" s="171" t="s">
        <v>162</v>
      </c>
      <c r="I48" s="35" t="s">
        <v>106</v>
      </c>
      <c r="J48" s="36" t="s">
        <v>90</v>
      </c>
    </row>
    <row r="49" spans="1:10" ht="19.5" customHeight="1">
      <c r="A49" s="179"/>
      <c r="B49" s="180"/>
      <c r="C49" s="181"/>
      <c r="D49" s="172"/>
      <c r="E49" s="182"/>
      <c r="F49" s="167"/>
      <c r="G49" s="172"/>
      <c r="H49" s="172"/>
      <c r="I49" s="37" t="s">
        <v>111</v>
      </c>
      <c r="J49" s="38" t="s">
        <v>56</v>
      </c>
    </row>
    <row r="50" spans="1:10" ht="19.5" customHeight="1">
      <c r="A50" s="71" t="s">
        <v>121</v>
      </c>
      <c r="B50" s="72"/>
      <c r="C50" s="73"/>
      <c r="D50" s="74"/>
      <c r="E50" s="42">
        <f>SUM(E52:E62)</f>
        <v>2111500</v>
      </c>
      <c r="F50" s="42">
        <f>SUM(F52:F73)</f>
        <v>4584700</v>
      </c>
      <c r="G50" s="42">
        <f>SUM(G52:G73)</f>
        <v>208900</v>
      </c>
      <c r="H50" s="159">
        <f>SUM(H52:H62)</f>
        <v>0</v>
      </c>
      <c r="I50" s="42">
        <f>SUM(E50:H50)</f>
        <v>6905100</v>
      </c>
      <c r="J50" s="75"/>
    </row>
    <row r="51" spans="1:10" ht="19.5" customHeight="1">
      <c r="A51" s="59" t="s">
        <v>119</v>
      </c>
      <c r="B51" s="60"/>
      <c r="C51" s="61"/>
      <c r="D51" s="49"/>
      <c r="E51" s="156"/>
      <c r="F51" s="49"/>
      <c r="G51" s="49"/>
      <c r="H51" s="49"/>
      <c r="I51" s="47"/>
      <c r="J51" s="47"/>
    </row>
    <row r="52" spans="1:10" ht="19.5" customHeight="1">
      <c r="A52" s="43"/>
      <c r="B52" s="193" t="s">
        <v>319</v>
      </c>
      <c r="C52" s="45"/>
      <c r="D52" s="46"/>
      <c r="E52" s="46">
        <v>1861500</v>
      </c>
      <c r="F52" s="46">
        <v>613500</v>
      </c>
      <c r="G52" s="46">
        <v>0</v>
      </c>
      <c r="H52" s="46">
        <v>0</v>
      </c>
      <c r="I52" s="49">
        <f>SUM(E52:H52)</f>
        <v>2475000</v>
      </c>
      <c r="J52" s="49"/>
    </row>
    <row r="53" spans="1:10" ht="19.5" customHeight="1">
      <c r="A53" s="43"/>
      <c r="B53" s="48" t="s">
        <v>320</v>
      </c>
      <c r="C53" s="45"/>
      <c r="D53" s="46"/>
      <c r="E53" s="157"/>
      <c r="F53" s="46"/>
      <c r="G53" s="46"/>
      <c r="I53" s="49"/>
      <c r="J53" s="49"/>
    </row>
    <row r="54" spans="1:10" ht="19.5" customHeight="1">
      <c r="A54" s="43"/>
      <c r="B54" s="193" t="s">
        <v>321</v>
      </c>
      <c r="C54" s="45"/>
      <c r="D54" s="46"/>
      <c r="E54" s="46"/>
      <c r="F54" s="46"/>
      <c r="G54" s="46"/>
      <c r="H54" s="46"/>
      <c r="I54" s="49"/>
      <c r="J54" s="49"/>
    </row>
    <row r="55" spans="1:10" ht="19.5" customHeight="1">
      <c r="A55" s="43"/>
      <c r="B55" s="193" t="s">
        <v>322</v>
      </c>
      <c r="C55" s="45"/>
      <c r="D55" s="46"/>
      <c r="E55" s="157">
        <v>250000</v>
      </c>
      <c r="F55" s="46">
        <v>0</v>
      </c>
      <c r="G55" s="46">
        <v>0</v>
      </c>
      <c r="H55" s="46">
        <v>0</v>
      </c>
      <c r="I55" s="49">
        <f>SUM(E55:H55)</f>
        <v>250000</v>
      </c>
      <c r="J55" s="49"/>
    </row>
    <row r="56" spans="1:10" ht="19.5" customHeight="1">
      <c r="A56" s="43"/>
      <c r="B56" s="48" t="s">
        <v>323</v>
      </c>
      <c r="C56" s="45"/>
      <c r="D56" s="46"/>
      <c r="E56" s="157"/>
      <c r="F56" s="46"/>
      <c r="G56" s="46"/>
      <c r="H56" s="46"/>
      <c r="I56" s="49"/>
      <c r="J56" s="49"/>
    </row>
    <row r="57" spans="1:10" ht="19.5" customHeight="1">
      <c r="A57" s="43"/>
      <c r="B57" s="48" t="s">
        <v>324</v>
      </c>
      <c r="C57" s="45"/>
      <c r="D57" s="46"/>
      <c r="E57" s="157"/>
      <c r="F57" s="46"/>
      <c r="G57" s="46"/>
      <c r="H57" s="46"/>
      <c r="I57" s="49"/>
      <c r="J57" s="49"/>
    </row>
    <row r="58" spans="1:10" ht="19.5" customHeight="1">
      <c r="A58" s="43"/>
      <c r="B58" s="193" t="s">
        <v>325</v>
      </c>
      <c r="C58" s="45"/>
      <c r="D58" s="46"/>
      <c r="E58" s="46">
        <v>0</v>
      </c>
      <c r="F58" s="46">
        <v>226200</v>
      </c>
      <c r="G58" s="46">
        <v>0</v>
      </c>
      <c r="H58" s="46">
        <v>0</v>
      </c>
      <c r="I58" s="49">
        <f>SUM(E58:H58)</f>
        <v>226200</v>
      </c>
      <c r="J58" s="49"/>
    </row>
    <row r="59" spans="1:10" ht="19.5" customHeight="1">
      <c r="A59" s="43"/>
      <c r="B59" s="48" t="s">
        <v>326</v>
      </c>
      <c r="C59" s="45"/>
      <c r="D59" s="46"/>
      <c r="E59" s="46"/>
      <c r="F59" s="157"/>
      <c r="G59" s="46"/>
      <c r="H59" s="46"/>
      <c r="I59" s="49"/>
      <c r="J59" s="49"/>
    </row>
    <row r="60" spans="1:10" ht="19.5" customHeight="1">
      <c r="A60" s="43"/>
      <c r="B60" s="48" t="s">
        <v>327</v>
      </c>
      <c r="C60" s="45"/>
      <c r="D60" s="46"/>
      <c r="E60" s="157"/>
      <c r="F60" s="46"/>
      <c r="G60" s="46"/>
      <c r="H60" s="46"/>
      <c r="I60" s="49"/>
      <c r="J60" s="49"/>
    </row>
    <row r="61" spans="1:10" ht="19.5" customHeight="1">
      <c r="A61" s="43"/>
      <c r="B61" s="160" t="s">
        <v>328</v>
      </c>
      <c r="C61" s="45"/>
      <c r="D61" s="46"/>
      <c r="E61" s="46">
        <v>0</v>
      </c>
      <c r="F61" s="46">
        <v>1995000</v>
      </c>
      <c r="G61" s="46">
        <v>0</v>
      </c>
      <c r="H61" s="46">
        <v>0</v>
      </c>
      <c r="I61" s="49">
        <f>SUM(E61:H61)</f>
        <v>1995000</v>
      </c>
      <c r="J61" s="49"/>
    </row>
    <row r="62" spans="1:10" ht="19.5" customHeight="1">
      <c r="A62" s="43"/>
      <c r="B62" s="194" t="s">
        <v>329</v>
      </c>
      <c r="C62" s="185"/>
      <c r="D62" s="46"/>
      <c r="E62" s="46"/>
      <c r="F62" s="46"/>
      <c r="G62" s="46"/>
      <c r="H62" s="46"/>
      <c r="I62" s="49"/>
      <c r="J62" s="49"/>
    </row>
    <row r="63" spans="1:10" ht="19.5" customHeight="1">
      <c r="A63" s="43"/>
      <c r="B63" s="193" t="s">
        <v>330</v>
      </c>
      <c r="C63" s="45"/>
      <c r="D63" s="46"/>
      <c r="E63" s="157"/>
      <c r="F63" s="46"/>
      <c r="G63" s="46"/>
      <c r="H63" s="46"/>
      <c r="I63" s="49"/>
      <c r="J63" s="49"/>
    </row>
    <row r="64" spans="1:10" ht="19.5" customHeight="1">
      <c r="A64" s="43"/>
      <c r="B64" s="48" t="s">
        <v>331</v>
      </c>
      <c r="C64" s="45"/>
      <c r="D64" s="46"/>
      <c r="E64" s="157"/>
      <c r="F64" s="46"/>
      <c r="G64" s="46"/>
      <c r="H64" s="46"/>
      <c r="I64" s="49"/>
      <c r="J64" s="49"/>
    </row>
    <row r="65" spans="1:10" ht="19.5" customHeight="1">
      <c r="A65" s="43"/>
      <c r="B65" s="193" t="s">
        <v>332</v>
      </c>
      <c r="C65" s="45"/>
      <c r="D65" s="46"/>
      <c r="E65" s="46">
        <v>0</v>
      </c>
      <c r="F65" s="46">
        <v>1750000</v>
      </c>
      <c r="G65" s="46">
        <v>0</v>
      </c>
      <c r="H65" s="46">
        <v>0</v>
      </c>
      <c r="I65" s="49">
        <f>SUM(E65:H65)</f>
        <v>1750000</v>
      </c>
      <c r="J65" s="49"/>
    </row>
    <row r="66" spans="1:10" ht="19.5" customHeight="1">
      <c r="A66" s="43"/>
      <c r="B66" s="48" t="s">
        <v>333</v>
      </c>
      <c r="C66" s="45"/>
      <c r="D66" s="46"/>
      <c r="E66" s="157"/>
      <c r="F66" s="46"/>
      <c r="G66" s="46"/>
      <c r="H66" s="46"/>
      <c r="I66" s="49"/>
      <c r="J66" s="49"/>
    </row>
    <row r="67" spans="1:10" ht="19.5" customHeight="1">
      <c r="A67" s="43"/>
      <c r="B67" s="193" t="s">
        <v>334</v>
      </c>
      <c r="C67" s="45"/>
      <c r="D67" s="46"/>
      <c r="E67" s="157"/>
      <c r="F67" s="46"/>
      <c r="G67" s="46"/>
      <c r="H67" s="46"/>
      <c r="I67" s="49"/>
      <c r="J67" s="49"/>
    </row>
    <row r="68" spans="1:10" ht="19.5" customHeight="1">
      <c r="A68" s="43"/>
      <c r="B68" s="48" t="s">
        <v>335</v>
      </c>
      <c r="C68" s="45"/>
      <c r="D68" s="46"/>
      <c r="E68" s="157"/>
      <c r="F68" s="46"/>
      <c r="G68" s="46"/>
      <c r="H68" s="46"/>
      <c r="I68" s="49"/>
      <c r="J68" s="49"/>
    </row>
    <row r="69" spans="1:10" ht="19.5" customHeight="1">
      <c r="A69" s="43"/>
      <c r="B69" s="193" t="s">
        <v>336</v>
      </c>
      <c r="C69" s="45"/>
      <c r="D69" s="46"/>
      <c r="E69" s="46">
        <v>0</v>
      </c>
      <c r="F69" s="46">
        <v>0</v>
      </c>
      <c r="G69" s="46">
        <v>10000</v>
      </c>
      <c r="H69" s="46">
        <v>0</v>
      </c>
      <c r="I69" s="49">
        <f>SUM(E69:H69)</f>
        <v>10000</v>
      </c>
      <c r="J69" s="49"/>
    </row>
    <row r="70" spans="1:10" ht="19.5" customHeight="1">
      <c r="A70" s="43"/>
      <c r="B70" s="193" t="s">
        <v>332</v>
      </c>
      <c r="C70" s="45"/>
      <c r="D70" s="46"/>
      <c r="E70" s="46">
        <v>0</v>
      </c>
      <c r="F70" s="46">
        <v>0</v>
      </c>
      <c r="G70" s="46">
        <v>198900</v>
      </c>
      <c r="H70" s="46">
        <v>0</v>
      </c>
      <c r="I70" s="49">
        <f>SUM(E70:H70)</f>
        <v>198900</v>
      </c>
      <c r="J70" s="49"/>
    </row>
    <row r="71" spans="1:10" ht="19.5" customHeight="1">
      <c r="A71" s="43"/>
      <c r="B71" s="48" t="s">
        <v>337</v>
      </c>
      <c r="C71" s="45"/>
      <c r="D71" s="46"/>
      <c r="E71" s="157"/>
      <c r="F71" s="46"/>
      <c r="G71" s="46"/>
      <c r="H71" s="46"/>
      <c r="I71" s="49"/>
      <c r="J71" s="49"/>
    </row>
    <row r="72" spans="1:10" ht="19.5" customHeight="1">
      <c r="A72" s="43"/>
      <c r="B72" s="193" t="s">
        <v>338</v>
      </c>
      <c r="C72" s="45"/>
      <c r="D72" s="46"/>
      <c r="E72" s="157"/>
      <c r="F72" s="46"/>
      <c r="G72" s="46"/>
      <c r="H72" s="46"/>
      <c r="I72" s="49"/>
      <c r="J72" s="49"/>
    </row>
    <row r="73" spans="1:10" ht="19.5" customHeight="1">
      <c r="A73" s="43"/>
      <c r="B73" s="193" t="s">
        <v>339</v>
      </c>
      <c r="C73" s="45"/>
      <c r="D73" s="46"/>
      <c r="E73" s="157"/>
      <c r="F73" s="46"/>
      <c r="G73" s="46"/>
      <c r="H73" s="46"/>
      <c r="I73" s="49"/>
      <c r="J73" s="49"/>
    </row>
    <row r="74" spans="1:10" ht="19.5" customHeight="1" thickBot="1">
      <c r="A74" s="168" t="s">
        <v>103</v>
      </c>
      <c r="B74" s="169"/>
      <c r="C74" s="170"/>
      <c r="D74" s="54"/>
      <c r="E74" s="158">
        <f>SUM(E44+E50)</f>
        <v>16994979.66</v>
      </c>
      <c r="F74" s="54">
        <f>SUM(F44+F50)</f>
        <v>5813791.05</v>
      </c>
      <c r="G74" s="54">
        <f>SUM(G44+G50)</f>
        <v>775497.9199999999</v>
      </c>
      <c r="H74" s="54">
        <f>SUM(H44+H50)</f>
        <v>2470013.5</v>
      </c>
      <c r="I74" s="54">
        <f>SUM(I44+I50)</f>
        <v>26054282.130000003</v>
      </c>
      <c r="J74" s="54"/>
    </row>
    <row r="75" ht="19.5" thickTop="1"/>
    <row r="76" s="55" customFormat="1" ht="18"/>
    <row r="77" spans="3:9" s="55" customFormat="1" ht="18">
      <c r="C77" s="56" t="s">
        <v>340</v>
      </c>
      <c r="D77" s="56"/>
      <c r="E77" s="56"/>
      <c r="F77" s="56"/>
      <c r="G77" s="56"/>
      <c r="H77" s="56"/>
      <c r="I77" s="56"/>
    </row>
    <row r="78" spans="3:9" s="55" customFormat="1" ht="18">
      <c r="C78" s="56" t="s">
        <v>105</v>
      </c>
      <c r="D78" s="57">
        <f>SUM(D44)</f>
        <v>18393663</v>
      </c>
      <c r="E78" s="57"/>
      <c r="F78" s="56" t="s">
        <v>105</v>
      </c>
      <c r="G78" s="56"/>
      <c r="H78" s="57"/>
      <c r="I78" s="57">
        <f>SUM(D44)</f>
        <v>18393663</v>
      </c>
    </row>
    <row r="79" spans="3:9" s="55" customFormat="1" ht="18">
      <c r="C79" s="56" t="s">
        <v>108</v>
      </c>
      <c r="D79" s="57">
        <f>SUM(I44)</f>
        <v>19149182.130000003</v>
      </c>
      <c r="E79" s="56"/>
      <c r="F79" s="56" t="s">
        <v>109</v>
      </c>
      <c r="G79" s="56"/>
      <c r="H79" s="56"/>
      <c r="I79" s="57">
        <f>SUM(I74)</f>
        <v>26054282.130000003</v>
      </c>
    </row>
    <row r="80" spans="3:9" s="55" customFormat="1" ht="18">
      <c r="C80" s="56" t="s">
        <v>107</v>
      </c>
      <c r="D80" s="57">
        <f>SUM(D79-D78)</f>
        <v>755519.1300000027</v>
      </c>
      <c r="E80" s="56"/>
      <c r="F80" s="56" t="s">
        <v>107</v>
      </c>
      <c r="G80" s="56"/>
      <c r="H80" s="56"/>
      <c r="I80" s="57">
        <f>SUM(I79-I78)</f>
        <v>7660619.130000003</v>
      </c>
    </row>
    <row r="81" spans="3:9" s="55" customFormat="1" ht="18">
      <c r="C81" s="56" t="s">
        <v>7</v>
      </c>
      <c r="D81" s="58">
        <f>SUM(D79*100/D78)</f>
        <v>104.1074968591085</v>
      </c>
      <c r="E81" s="56"/>
      <c r="F81" s="56" t="s">
        <v>7</v>
      </c>
      <c r="G81" s="56"/>
      <c r="H81" s="56"/>
      <c r="I81" s="58">
        <f>SUM(I79*100/I78)</f>
        <v>141.64814333066778</v>
      </c>
    </row>
    <row r="82" s="55" customFormat="1" ht="18"/>
    <row r="83" s="55" customFormat="1" ht="18"/>
    <row r="102" spans="1:10" ht="18.75">
      <c r="A102" s="183" t="s">
        <v>0</v>
      </c>
      <c r="B102" s="183"/>
      <c r="C102" s="183"/>
      <c r="D102" s="183"/>
      <c r="E102" s="183"/>
      <c r="F102" s="183"/>
      <c r="G102" s="183"/>
      <c r="H102" s="183"/>
      <c r="I102" s="183"/>
      <c r="J102" s="183"/>
    </row>
    <row r="103" spans="1:10" ht="18.75">
      <c r="A103" s="183" t="s">
        <v>112</v>
      </c>
      <c r="B103" s="183"/>
      <c r="C103" s="183"/>
      <c r="D103" s="183"/>
      <c r="E103" s="183"/>
      <c r="F103" s="183"/>
      <c r="G103" s="183"/>
      <c r="H103" s="183"/>
      <c r="I103" s="183"/>
      <c r="J103" s="183"/>
    </row>
    <row r="104" spans="1:10" ht="18.75">
      <c r="A104" s="183" t="s">
        <v>133</v>
      </c>
      <c r="B104" s="183"/>
      <c r="C104" s="183"/>
      <c r="D104" s="183"/>
      <c r="E104" s="183"/>
      <c r="F104" s="183"/>
      <c r="G104" s="183"/>
      <c r="H104" s="183"/>
      <c r="I104" s="183"/>
      <c r="J104" s="34"/>
    </row>
    <row r="105" spans="1:10" ht="18.75">
      <c r="A105" s="184" t="s">
        <v>54</v>
      </c>
      <c r="B105" s="184"/>
      <c r="C105" s="184"/>
      <c r="D105" s="184"/>
      <c r="E105" s="184"/>
      <c r="F105" s="184"/>
      <c r="G105" s="184"/>
      <c r="H105" s="184"/>
      <c r="I105" s="184"/>
      <c r="J105" s="184"/>
    </row>
    <row r="106" spans="1:10" ht="18.75">
      <c r="A106" s="176" t="s">
        <v>55</v>
      </c>
      <c r="B106" s="177"/>
      <c r="C106" s="178"/>
      <c r="D106" s="171" t="s">
        <v>56</v>
      </c>
      <c r="E106" s="171" t="s">
        <v>57</v>
      </c>
      <c r="F106" s="171" t="s">
        <v>113</v>
      </c>
      <c r="G106" s="171" t="s">
        <v>114</v>
      </c>
      <c r="H106" s="171" t="s">
        <v>115</v>
      </c>
      <c r="I106" s="35" t="s">
        <v>106</v>
      </c>
      <c r="J106" s="36" t="s">
        <v>58</v>
      </c>
    </row>
    <row r="107" spans="1:10" ht="18.75">
      <c r="A107" s="179"/>
      <c r="B107" s="180"/>
      <c r="C107" s="181"/>
      <c r="D107" s="172"/>
      <c r="E107" s="182"/>
      <c r="F107" s="167"/>
      <c r="G107" s="172"/>
      <c r="H107" s="172"/>
      <c r="I107" s="37" t="s">
        <v>111</v>
      </c>
      <c r="J107" s="38" t="s">
        <v>56</v>
      </c>
    </row>
    <row r="108" spans="1:10" ht="18.75">
      <c r="A108" s="39" t="s">
        <v>59</v>
      </c>
      <c r="B108" s="40"/>
      <c r="C108" s="41"/>
      <c r="D108" s="42">
        <f>SUM(D109:D112)</f>
        <v>254000</v>
      </c>
      <c r="E108" s="47">
        <f>SUM(I108-F108-G108-H108)</f>
        <v>0</v>
      </c>
      <c r="F108" s="42"/>
      <c r="G108" s="42"/>
      <c r="H108" s="42"/>
      <c r="I108" s="42"/>
      <c r="J108" s="42">
        <f>SUM(I108-D108)</f>
        <v>-254000</v>
      </c>
    </row>
    <row r="109" spans="1:10" ht="18.75">
      <c r="A109" s="43"/>
      <c r="B109" s="44" t="s">
        <v>60</v>
      </c>
      <c r="C109" s="45"/>
      <c r="D109" s="77">
        <v>150000</v>
      </c>
      <c r="E109" s="47">
        <f>SUM(I109-F109-G109-H109)</f>
        <v>0</v>
      </c>
      <c r="F109" s="45"/>
      <c r="G109" s="46"/>
      <c r="H109" s="46"/>
      <c r="I109" s="47"/>
      <c r="J109" s="47">
        <f aca="true" t="shared" si="2" ref="J109:J139">SUM(I109-D109)</f>
        <v>-150000</v>
      </c>
    </row>
    <row r="110" spans="1:10" ht="18.75">
      <c r="A110" s="43"/>
      <c r="B110" s="48" t="s">
        <v>61</v>
      </c>
      <c r="C110" s="45"/>
      <c r="D110" s="46">
        <v>80000</v>
      </c>
      <c r="E110" s="49">
        <f aca="true" t="shared" si="3" ref="E110:E143">SUM(I110-F110-G110-H110)</f>
        <v>0</v>
      </c>
      <c r="F110" s="46"/>
      <c r="G110" s="46"/>
      <c r="H110" s="46"/>
      <c r="I110" s="49"/>
      <c r="J110" s="49">
        <f t="shared" si="2"/>
        <v>-80000</v>
      </c>
    </row>
    <row r="111" spans="1:10" ht="18.75">
      <c r="A111" s="43"/>
      <c r="B111" s="48" t="s">
        <v>62</v>
      </c>
      <c r="C111" s="45"/>
      <c r="D111" s="46">
        <v>23000</v>
      </c>
      <c r="E111" s="49">
        <f t="shared" si="3"/>
        <v>0</v>
      </c>
      <c r="F111" s="46"/>
      <c r="G111" s="46"/>
      <c r="H111" s="46"/>
      <c r="I111" s="49"/>
      <c r="J111" s="49">
        <f t="shared" si="2"/>
        <v>-23000</v>
      </c>
    </row>
    <row r="112" spans="1:10" ht="18.75">
      <c r="A112" s="43"/>
      <c r="B112" s="48" t="s">
        <v>63</v>
      </c>
      <c r="C112" s="45"/>
      <c r="D112" s="46">
        <v>1000</v>
      </c>
      <c r="E112" s="50">
        <f t="shared" si="3"/>
        <v>0</v>
      </c>
      <c r="F112" s="46"/>
      <c r="G112" s="46"/>
      <c r="H112" s="46"/>
      <c r="I112" s="50"/>
      <c r="J112" s="50">
        <f t="shared" si="2"/>
        <v>-1000</v>
      </c>
    </row>
    <row r="113" spans="1:10" ht="18.75">
      <c r="A113" s="39" t="s">
        <v>64</v>
      </c>
      <c r="B113" s="40"/>
      <c r="C113" s="41"/>
      <c r="D113" s="42">
        <f>SUM(D114:D121)</f>
        <v>98800</v>
      </c>
      <c r="E113" s="47">
        <f t="shared" si="3"/>
        <v>0</v>
      </c>
      <c r="F113" s="42"/>
      <c r="G113" s="42"/>
      <c r="H113" s="42"/>
      <c r="I113" s="42"/>
      <c r="J113" s="42">
        <f t="shared" si="2"/>
        <v>-98800</v>
      </c>
    </row>
    <row r="114" spans="1:10" ht="18.75">
      <c r="A114" s="43"/>
      <c r="B114" s="48" t="s">
        <v>65</v>
      </c>
      <c r="C114" s="45"/>
      <c r="D114" s="46">
        <v>2300</v>
      </c>
      <c r="E114" s="47">
        <f t="shared" si="3"/>
        <v>0</v>
      </c>
      <c r="F114" s="46"/>
      <c r="G114" s="46"/>
      <c r="H114" s="46"/>
      <c r="I114" s="47"/>
      <c r="J114" s="47">
        <f t="shared" si="2"/>
        <v>-2300</v>
      </c>
    </row>
    <row r="115" spans="1:10" ht="18.75">
      <c r="A115" s="43"/>
      <c r="B115" s="48" t="s">
        <v>66</v>
      </c>
      <c r="C115" s="45"/>
      <c r="D115" s="46">
        <v>1500</v>
      </c>
      <c r="E115" s="49">
        <f t="shared" si="3"/>
        <v>0</v>
      </c>
      <c r="F115" s="46"/>
      <c r="G115" s="46"/>
      <c r="H115" s="46"/>
      <c r="I115" s="49"/>
      <c r="J115" s="49">
        <f t="shared" si="2"/>
        <v>-1500</v>
      </c>
    </row>
    <row r="116" spans="1:10" ht="18.75">
      <c r="A116" s="43"/>
      <c r="B116" s="48" t="s">
        <v>67</v>
      </c>
      <c r="C116" s="45"/>
      <c r="D116" s="46">
        <v>5000</v>
      </c>
      <c r="E116" s="49">
        <f t="shared" si="3"/>
        <v>0</v>
      </c>
      <c r="F116" s="46"/>
      <c r="G116" s="46"/>
      <c r="H116" s="46"/>
      <c r="I116" s="49"/>
      <c r="J116" s="49">
        <f t="shared" si="2"/>
        <v>-5000</v>
      </c>
    </row>
    <row r="117" spans="1:10" ht="18.75">
      <c r="A117" s="43"/>
      <c r="B117" s="48" t="s">
        <v>68</v>
      </c>
      <c r="C117" s="45"/>
      <c r="D117" s="46">
        <v>4000</v>
      </c>
      <c r="E117" s="49">
        <f t="shared" si="3"/>
        <v>0</v>
      </c>
      <c r="F117" s="46"/>
      <c r="G117" s="46"/>
      <c r="H117" s="46"/>
      <c r="I117" s="49"/>
      <c r="J117" s="49">
        <f t="shared" si="2"/>
        <v>-4000</v>
      </c>
    </row>
    <row r="118" spans="1:10" ht="18.75">
      <c r="A118" s="43"/>
      <c r="B118" s="48" t="s">
        <v>69</v>
      </c>
      <c r="C118" s="45"/>
      <c r="D118" s="46">
        <v>3000</v>
      </c>
      <c r="E118" s="49">
        <f t="shared" si="3"/>
        <v>0</v>
      </c>
      <c r="F118" s="46"/>
      <c r="G118" s="46"/>
      <c r="H118" s="46"/>
      <c r="I118" s="49"/>
      <c r="J118" s="49">
        <f t="shared" si="2"/>
        <v>-3000</v>
      </c>
    </row>
    <row r="119" spans="1:10" ht="18.75">
      <c r="A119" s="43"/>
      <c r="B119" s="48" t="s">
        <v>70</v>
      </c>
      <c r="C119" s="45"/>
      <c r="D119" s="46">
        <v>50000</v>
      </c>
      <c r="E119" s="49">
        <f t="shared" si="3"/>
        <v>0</v>
      </c>
      <c r="F119" s="46"/>
      <c r="G119" s="46"/>
      <c r="H119" s="46"/>
      <c r="I119" s="49"/>
      <c r="J119" s="49">
        <f t="shared" si="2"/>
        <v>-50000</v>
      </c>
    </row>
    <row r="120" spans="1:10" ht="18.75">
      <c r="A120" s="43"/>
      <c r="B120" s="48" t="s">
        <v>71</v>
      </c>
      <c r="C120" s="45"/>
      <c r="D120" s="46">
        <v>3000</v>
      </c>
      <c r="E120" s="49">
        <f t="shared" si="3"/>
        <v>0</v>
      </c>
      <c r="F120" s="46"/>
      <c r="G120" s="46"/>
      <c r="H120" s="46"/>
      <c r="I120" s="49"/>
      <c r="J120" s="49">
        <f t="shared" si="2"/>
        <v>-3000</v>
      </c>
    </row>
    <row r="121" spans="1:10" ht="18.75">
      <c r="A121" s="43"/>
      <c r="B121" s="48" t="s">
        <v>72</v>
      </c>
      <c r="C121" s="45"/>
      <c r="D121" s="46">
        <v>30000</v>
      </c>
      <c r="E121" s="50">
        <f t="shared" si="3"/>
        <v>0</v>
      </c>
      <c r="F121" s="46"/>
      <c r="G121" s="46"/>
      <c r="H121" s="46"/>
      <c r="I121" s="49"/>
      <c r="J121" s="49">
        <f t="shared" si="2"/>
        <v>-30000</v>
      </c>
    </row>
    <row r="122" spans="1:10" ht="18.75">
      <c r="A122" s="39" t="s">
        <v>73</v>
      </c>
      <c r="B122" s="40"/>
      <c r="C122" s="41"/>
      <c r="D122" s="42">
        <f>SUM(D123)</f>
        <v>30000</v>
      </c>
      <c r="E122" s="47">
        <f t="shared" si="3"/>
        <v>0</v>
      </c>
      <c r="F122" s="42"/>
      <c r="G122" s="42"/>
      <c r="H122" s="42"/>
      <c r="I122" s="42"/>
      <c r="J122" s="42">
        <f t="shared" si="2"/>
        <v>-30000</v>
      </c>
    </row>
    <row r="123" spans="1:10" ht="18.75">
      <c r="A123" s="43"/>
      <c r="B123" s="48" t="s">
        <v>74</v>
      </c>
      <c r="C123" s="45"/>
      <c r="D123" s="46">
        <v>30000</v>
      </c>
      <c r="E123" s="47">
        <f t="shared" si="3"/>
        <v>0</v>
      </c>
      <c r="F123" s="46"/>
      <c r="G123" s="46"/>
      <c r="H123" s="46"/>
      <c r="I123" s="42"/>
      <c r="J123" s="42">
        <f t="shared" si="2"/>
        <v>-30000</v>
      </c>
    </row>
    <row r="124" spans="1:10" ht="18.75">
      <c r="A124" s="39" t="s">
        <v>75</v>
      </c>
      <c r="B124" s="40"/>
      <c r="C124" s="41"/>
      <c r="D124" s="42">
        <f>SUM(D125)</f>
        <v>100000</v>
      </c>
      <c r="E124" s="47">
        <f t="shared" si="3"/>
        <v>0</v>
      </c>
      <c r="F124" s="42"/>
      <c r="G124" s="42"/>
      <c r="H124" s="42"/>
      <c r="I124" s="42"/>
      <c r="J124" s="42">
        <f t="shared" si="2"/>
        <v>-100000</v>
      </c>
    </row>
    <row r="125" spans="1:10" ht="18.75">
      <c r="A125" s="43"/>
      <c r="B125" s="48" t="s">
        <v>76</v>
      </c>
      <c r="C125" s="45"/>
      <c r="D125" s="46">
        <v>100000</v>
      </c>
      <c r="E125" s="47">
        <f t="shared" si="3"/>
        <v>0</v>
      </c>
      <c r="F125" s="46"/>
      <c r="G125" s="46"/>
      <c r="H125" s="46"/>
      <c r="I125" s="42"/>
      <c r="J125" s="42">
        <f t="shared" si="2"/>
        <v>-100000</v>
      </c>
    </row>
    <row r="126" spans="1:10" ht="18.75">
      <c r="A126" s="39" t="s">
        <v>77</v>
      </c>
      <c r="B126" s="40"/>
      <c r="C126" s="41"/>
      <c r="D126" s="42">
        <f>SUM(D127:D128)</f>
        <v>74000</v>
      </c>
      <c r="E126" s="47">
        <f t="shared" si="3"/>
        <v>0</v>
      </c>
      <c r="F126" s="42"/>
      <c r="G126" s="42"/>
      <c r="H126" s="42"/>
      <c r="I126" s="42"/>
      <c r="J126" s="42">
        <f t="shared" si="2"/>
        <v>-74000</v>
      </c>
    </row>
    <row r="127" spans="1:10" ht="18.75">
      <c r="A127" s="43"/>
      <c r="B127" s="48" t="s">
        <v>78</v>
      </c>
      <c r="C127" s="45"/>
      <c r="D127" s="46">
        <v>50000</v>
      </c>
      <c r="E127" s="47">
        <f t="shared" si="3"/>
        <v>0</v>
      </c>
      <c r="F127" s="46"/>
      <c r="G127" s="46"/>
      <c r="H127" s="46"/>
      <c r="I127" s="47"/>
      <c r="J127" s="47">
        <f t="shared" si="2"/>
        <v>-50000</v>
      </c>
    </row>
    <row r="128" spans="1:10" ht="18.75">
      <c r="A128" s="43"/>
      <c r="B128" s="48" t="s">
        <v>79</v>
      </c>
      <c r="C128" s="45"/>
      <c r="D128" s="46">
        <v>24000</v>
      </c>
      <c r="E128" s="50">
        <f t="shared" si="3"/>
        <v>0</v>
      </c>
      <c r="F128" s="46"/>
      <c r="G128" s="46"/>
      <c r="H128" s="46"/>
      <c r="I128" s="49"/>
      <c r="J128" s="49">
        <f t="shared" si="2"/>
        <v>-24000</v>
      </c>
    </row>
    <row r="129" spans="1:10" ht="18.75">
      <c r="A129" s="39" t="s">
        <v>80</v>
      </c>
      <c r="B129" s="40"/>
      <c r="C129" s="41"/>
      <c r="D129" s="42">
        <f>SUM(D130)</f>
        <v>0</v>
      </c>
      <c r="E129" s="47">
        <f t="shared" si="3"/>
        <v>0</v>
      </c>
      <c r="F129" s="42"/>
      <c r="G129" s="42"/>
      <c r="H129" s="42"/>
      <c r="I129" s="42"/>
      <c r="J129" s="42">
        <f t="shared" si="2"/>
        <v>0</v>
      </c>
    </row>
    <row r="130" spans="1:10" ht="18.75">
      <c r="A130" s="43"/>
      <c r="B130" s="48"/>
      <c r="C130" s="45"/>
      <c r="D130" s="46">
        <v>0</v>
      </c>
      <c r="E130" s="47">
        <f t="shared" si="3"/>
        <v>0</v>
      </c>
      <c r="F130" s="46"/>
      <c r="G130" s="46"/>
      <c r="H130" s="46"/>
      <c r="I130" s="42"/>
      <c r="J130" s="42">
        <f t="shared" si="2"/>
        <v>0</v>
      </c>
    </row>
    <row r="131" spans="1:10" ht="18.75">
      <c r="A131" s="39" t="s">
        <v>81</v>
      </c>
      <c r="B131" s="40"/>
      <c r="C131" s="41"/>
      <c r="D131" s="42">
        <f>SUM(D132:D140)</f>
        <v>7710000</v>
      </c>
      <c r="E131" s="47">
        <f t="shared" si="3"/>
        <v>0</v>
      </c>
      <c r="F131" s="42"/>
      <c r="G131" s="42"/>
      <c r="H131" s="42"/>
      <c r="I131" s="42"/>
      <c r="J131" s="42">
        <f t="shared" si="2"/>
        <v>-7710000</v>
      </c>
    </row>
    <row r="132" spans="1:10" ht="18.75">
      <c r="A132" s="43"/>
      <c r="B132" s="48" t="s">
        <v>82</v>
      </c>
      <c r="C132" s="45"/>
      <c r="D132" s="46">
        <v>3650000</v>
      </c>
      <c r="E132" s="47">
        <f t="shared" si="3"/>
        <v>0</v>
      </c>
      <c r="F132" s="46"/>
      <c r="G132" s="46"/>
      <c r="H132" s="46"/>
      <c r="I132" s="47"/>
      <c r="J132" s="47">
        <f t="shared" si="2"/>
        <v>-3650000</v>
      </c>
    </row>
    <row r="133" spans="1:10" ht="18.75">
      <c r="A133" s="43"/>
      <c r="B133" s="48" t="s">
        <v>83</v>
      </c>
      <c r="C133" s="45"/>
      <c r="D133" s="46">
        <v>1250000</v>
      </c>
      <c r="E133" s="49">
        <f t="shared" si="3"/>
        <v>0</v>
      </c>
      <c r="F133" s="46"/>
      <c r="G133" s="46"/>
      <c r="H133" s="46"/>
      <c r="I133" s="49"/>
      <c r="J133" s="49">
        <f t="shared" si="2"/>
        <v>-1250000</v>
      </c>
    </row>
    <row r="134" spans="1:10" ht="18.75">
      <c r="A134" s="43"/>
      <c r="B134" s="48" t="s">
        <v>84</v>
      </c>
      <c r="C134" s="45"/>
      <c r="D134" s="46">
        <v>30000</v>
      </c>
      <c r="E134" s="49">
        <f t="shared" si="3"/>
        <v>0</v>
      </c>
      <c r="F134" s="46"/>
      <c r="G134" s="46"/>
      <c r="H134" s="46"/>
      <c r="I134" s="49"/>
      <c r="J134" s="49">
        <f t="shared" si="2"/>
        <v>-30000</v>
      </c>
    </row>
    <row r="135" spans="1:10" ht="18.75">
      <c r="A135" s="43"/>
      <c r="B135" s="48" t="s">
        <v>85</v>
      </c>
      <c r="C135" s="45"/>
      <c r="D135" s="46">
        <v>500000</v>
      </c>
      <c r="E135" s="49">
        <f t="shared" si="3"/>
        <v>0</v>
      </c>
      <c r="F135" s="46"/>
      <c r="G135" s="46"/>
      <c r="H135" s="46"/>
      <c r="I135" s="49"/>
      <c r="J135" s="49">
        <f t="shared" si="2"/>
        <v>-500000</v>
      </c>
    </row>
    <row r="136" spans="1:10" ht="18.75">
      <c r="A136" s="43"/>
      <c r="B136" s="48" t="s">
        <v>86</v>
      </c>
      <c r="C136" s="45"/>
      <c r="D136" s="46">
        <v>2100000</v>
      </c>
      <c r="E136" s="49">
        <f t="shared" si="3"/>
        <v>0</v>
      </c>
      <c r="F136" s="46"/>
      <c r="G136" s="46"/>
      <c r="H136" s="46"/>
      <c r="I136" s="49"/>
      <c r="J136" s="49">
        <f t="shared" si="2"/>
        <v>-2100000</v>
      </c>
    </row>
    <row r="137" spans="1:10" ht="18.75">
      <c r="A137" s="43"/>
      <c r="B137" s="48" t="s">
        <v>87</v>
      </c>
      <c r="C137" s="45"/>
      <c r="D137" s="46">
        <v>30000</v>
      </c>
      <c r="E137" s="49">
        <f t="shared" si="3"/>
        <v>0</v>
      </c>
      <c r="F137" s="46"/>
      <c r="G137" s="46"/>
      <c r="H137" s="46"/>
      <c r="I137" s="49"/>
      <c r="J137" s="49">
        <f t="shared" si="2"/>
        <v>-30000</v>
      </c>
    </row>
    <row r="138" spans="1:10" ht="18.75">
      <c r="A138" s="43"/>
      <c r="B138" s="48" t="s">
        <v>88</v>
      </c>
      <c r="C138" s="45"/>
      <c r="D138" s="46">
        <v>30000</v>
      </c>
      <c r="E138" s="49">
        <f t="shared" si="3"/>
        <v>0</v>
      </c>
      <c r="F138" s="46"/>
      <c r="G138" s="46"/>
      <c r="H138" s="46"/>
      <c r="I138" s="49"/>
      <c r="J138" s="49">
        <f t="shared" si="2"/>
        <v>-30000</v>
      </c>
    </row>
    <row r="139" spans="1:10" ht="18.75">
      <c r="A139" s="43"/>
      <c r="B139" s="48" t="s">
        <v>104</v>
      </c>
      <c r="C139" s="48"/>
      <c r="D139" s="46">
        <v>0</v>
      </c>
      <c r="E139" s="49">
        <f t="shared" si="3"/>
        <v>0</v>
      </c>
      <c r="F139" s="46"/>
      <c r="G139" s="46"/>
      <c r="H139" s="46"/>
      <c r="I139" s="49"/>
      <c r="J139" s="49">
        <f t="shared" si="2"/>
        <v>0</v>
      </c>
    </row>
    <row r="140" spans="1:10" ht="18.75">
      <c r="A140" s="51"/>
      <c r="B140" s="52" t="s">
        <v>89</v>
      </c>
      <c r="C140" s="52"/>
      <c r="D140" s="53">
        <v>120000</v>
      </c>
      <c r="E140" s="50">
        <f t="shared" si="3"/>
        <v>0</v>
      </c>
      <c r="F140" s="53"/>
      <c r="G140" s="53"/>
      <c r="H140" s="53"/>
      <c r="I140" s="50"/>
      <c r="J140" s="50">
        <f>SUM(I140-D140)</f>
        <v>-120000</v>
      </c>
    </row>
    <row r="141" spans="1:10" ht="18.75">
      <c r="A141" s="39" t="s">
        <v>91</v>
      </c>
      <c r="B141" s="40"/>
      <c r="C141" s="41"/>
      <c r="D141" s="42">
        <f>SUM(D142)</f>
        <v>4200000</v>
      </c>
      <c r="E141" s="47">
        <f t="shared" si="3"/>
        <v>0</v>
      </c>
      <c r="F141" s="42"/>
      <c r="G141" s="42"/>
      <c r="H141" s="42"/>
      <c r="I141" s="42"/>
      <c r="J141" s="42">
        <f>SUM(I141-D141)</f>
        <v>-4200000</v>
      </c>
    </row>
    <row r="142" spans="1:10" ht="18.75">
      <c r="A142" s="43"/>
      <c r="B142" s="48" t="s">
        <v>120</v>
      </c>
      <c r="C142" s="45"/>
      <c r="D142" s="46">
        <v>4200000</v>
      </c>
      <c r="E142" s="47">
        <f t="shared" si="3"/>
        <v>0</v>
      </c>
      <c r="F142" s="46"/>
      <c r="G142" s="46"/>
      <c r="H142" s="46"/>
      <c r="I142" s="42"/>
      <c r="J142" s="42">
        <f>SUM(I142-D142)</f>
        <v>-4200000</v>
      </c>
    </row>
    <row r="143" spans="1:10" ht="18.75">
      <c r="A143" s="173" t="s">
        <v>92</v>
      </c>
      <c r="B143" s="174"/>
      <c r="C143" s="175"/>
      <c r="D143" s="42">
        <f>SUM(D108+D113+D122+D124+D126+D129+D131+D141)</f>
        <v>12466800</v>
      </c>
      <c r="E143" s="42">
        <f t="shared" si="3"/>
        <v>0</v>
      </c>
      <c r="F143" s="42"/>
      <c r="G143" s="42"/>
      <c r="H143" s="42"/>
      <c r="I143" s="42"/>
      <c r="J143" s="42">
        <f>SUM(I143-D143)</f>
        <v>-12466800</v>
      </c>
    </row>
    <row r="144" spans="1:10" ht="18.75">
      <c r="A144" s="62"/>
      <c r="B144" s="62"/>
      <c r="C144" s="62"/>
      <c r="D144" s="60"/>
      <c r="E144" s="60"/>
      <c r="F144" s="60"/>
      <c r="G144" s="60"/>
      <c r="H144" s="60"/>
      <c r="I144" s="60"/>
      <c r="J144" s="60"/>
    </row>
    <row r="145" spans="1:10" ht="18.75">
      <c r="A145" s="62"/>
      <c r="B145" s="62"/>
      <c r="C145" s="62"/>
      <c r="D145" s="60"/>
      <c r="E145" s="60"/>
      <c r="F145" s="60"/>
      <c r="G145" s="60"/>
      <c r="H145" s="60"/>
      <c r="I145" s="60"/>
      <c r="J145" s="60"/>
    </row>
    <row r="146" spans="1:10" ht="18.75">
      <c r="A146" s="62"/>
      <c r="B146" s="62"/>
      <c r="C146" s="62"/>
      <c r="D146" s="60"/>
      <c r="E146" s="60"/>
      <c r="F146" s="60"/>
      <c r="G146" s="60"/>
      <c r="H146" s="60"/>
      <c r="I146" s="60"/>
      <c r="J146" s="60"/>
    </row>
    <row r="147" spans="1:10" ht="18.75">
      <c r="A147" s="62"/>
      <c r="B147" s="62"/>
      <c r="C147" s="62"/>
      <c r="D147" s="60"/>
      <c r="E147" s="60"/>
      <c r="F147" s="60"/>
      <c r="G147" s="60"/>
      <c r="H147" s="60"/>
      <c r="I147" s="60"/>
      <c r="J147" s="60"/>
    </row>
    <row r="148" spans="1:10" ht="18.75">
      <c r="A148" s="176" t="s">
        <v>55</v>
      </c>
      <c r="B148" s="177"/>
      <c r="C148" s="178"/>
      <c r="D148" s="171" t="s">
        <v>56</v>
      </c>
      <c r="E148" s="171" t="s">
        <v>57</v>
      </c>
      <c r="F148" s="171" t="s">
        <v>113</v>
      </c>
      <c r="G148" s="171" t="s">
        <v>114</v>
      </c>
      <c r="H148" s="171" t="s">
        <v>116</v>
      </c>
      <c r="I148" s="35" t="s">
        <v>106</v>
      </c>
      <c r="J148" s="36" t="s">
        <v>90</v>
      </c>
    </row>
    <row r="149" spans="1:10" ht="18.75">
      <c r="A149" s="179"/>
      <c r="B149" s="180"/>
      <c r="C149" s="181"/>
      <c r="D149" s="172"/>
      <c r="E149" s="182"/>
      <c r="F149" s="167"/>
      <c r="G149" s="172"/>
      <c r="H149" s="172"/>
      <c r="I149" s="37" t="s">
        <v>111</v>
      </c>
      <c r="J149" s="38" t="s">
        <v>56</v>
      </c>
    </row>
    <row r="150" spans="1:10" ht="21">
      <c r="A150" s="71" t="s">
        <v>121</v>
      </c>
      <c r="B150" s="72"/>
      <c r="C150" s="73"/>
      <c r="D150" s="74"/>
      <c r="E150" s="78">
        <f>SUM(I150-F150-G150-H150)</f>
        <v>0</v>
      </c>
      <c r="F150" s="76">
        <f>SUM(F152:F163)</f>
        <v>0</v>
      </c>
      <c r="G150" s="76"/>
      <c r="H150" s="76"/>
      <c r="I150" s="76"/>
      <c r="J150" s="75"/>
    </row>
    <row r="151" spans="1:10" ht="21">
      <c r="A151" s="59" t="s">
        <v>119</v>
      </c>
      <c r="B151" s="60"/>
      <c r="C151" s="61"/>
      <c r="D151" s="49"/>
      <c r="E151" s="79"/>
      <c r="F151" s="49"/>
      <c r="G151" s="49"/>
      <c r="H151" s="49"/>
      <c r="I151" s="47"/>
      <c r="J151" s="47"/>
    </row>
    <row r="152" spans="1:10" ht="21">
      <c r="A152" s="43"/>
      <c r="B152" s="48" t="s">
        <v>93</v>
      </c>
      <c r="C152" s="45"/>
      <c r="D152" s="46"/>
      <c r="E152" s="80">
        <f aca="true" t="shared" si="4" ref="E152:E167">SUM(I152-F152-G152-H152)</f>
        <v>0</v>
      </c>
      <c r="F152" s="46">
        <v>0</v>
      </c>
      <c r="G152" s="46"/>
      <c r="H152" s="46"/>
      <c r="I152" s="49"/>
      <c r="J152" s="49">
        <f aca="true" t="shared" si="5" ref="J152:J162">SUM(I152-D152)</f>
        <v>0</v>
      </c>
    </row>
    <row r="153" spans="1:10" ht="21">
      <c r="A153" s="43"/>
      <c r="B153" s="48" t="s">
        <v>94</v>
      </c>
      <c r="C153" s="45"/>
      <c r="D153" s="46"/>
      <c r="E153" s="80">
        <f t="shared" si="4"/>
        <v>0</v>
      </c>
      <c r="F153" s="46">
        <v>0</v>
      </c>
      <c r="G153" s="46"/>
      <c r="H153" s="46"/>
      <c r="I153" s="49"/>
      <c r="J153" s="49">
        <f t="shared" si="5"/>
        <v>0</v>
      </c>
    </row>
    <row r="154" spans="1:10" ht="21">
      <c r="A154" s="43"/>
      <c r="B154" s="48" t="s">
        <v>95</v>
      </c>
      <c r="C154" s="45"/>
      <c r="D154" s="46"/>
      <c r="E154" s="80">
        <f t="shared" si="4"/>
        <v>0</v>
      </c>
      <c r="F154" s="46">
        <v>0</v>
      </c>
      <c r="G154" s="46"/>
      <c r="H154" s="46"/>
      <c r="I154" s="49"/>
      <c r="J154" s="49">
        <f t="shared" si="5"/>
        <v>0</v>
      </c>
    </row>
    <row r="155" spans="1:10" ht="21">
      <c r="A155" s="43"/>
      <c r="B155" s="48" t="s">
        <v>96</v>
      </c>
      <c r="C155" s="45"/>
      <c r="D155" s="46"/>
      <c r="E155" s="80">
        <f t="shared" si="4"/>
        <v>0</v>
      </c>
      <c r="F155" s="46">
        <v>0</v>
      </c>
      <c r="G155" s="46"/>
      <c r="H155" s="46"/>
      <c r="I155" s="49"/>
      <c r="J155" s="49">
        <f t="shared" si="5"/>
        <v>0</v>
      </c>
    </row>
    <row r="156" spans="1:10" ht="21">
      <c r="A156" s="43"/>
      <c r="B156" s="48" t="s">
        <v>97</v>
      </c>
      <c r="C156" s="45"/>
      <c r="D156" s="46"/>
      <c r="E156" s="80">
        <f t="shared" si="4"/>
        <v>0</v>
      </c>
      <c r="F156" s="46">
        <v>0</v>
      </c>
      <c r="G156" s="46"/>
      <c r="H156" s="46"/>
      <c r="I156" s="49"/>
      <c r="J156" s="49">
        <f t="shared" si="5"/>
        <v>0</v>
      </c>
    </row>
    <row r="157" spans="1:10" ht="21">
      <c r="A157" s="43"/>
      <c r="B157" s="48" t="s">
        <v>27</v>
      </c>
      <c r="C157" s="45"/>
      <c r="D157" s="46"/>
      <c r="E157" s="80">
        <f t="shared" si="4"/>
        <v>0</v>
      </c>
      <c r="F157" s="46">
        <v>0</v>
      </c>
      <c r="G157" s="46"/>
      <c r="H157" s="46"/>
      <c r="I157" s="49"/>
      <c r="J157" s="49">
        <f t="shared" si="5"/>
        <v>0</v>
      </c>
    </row>
    <row r="158" spans="1:10" ht="21">
      <c r="A158" s="43"/>
      <c r="B158" s="48" t="s">
        <v>98</v>
      </c>
      <c r="C158" s="45"/>
      <c r="D158" s="46"/>
      <c r="E158" s="80">
        <f t="shared" si="4"/>
        <v>0</v>
      </c>
      <c r="F158" s="46">
        <v>0</v>
      </c>
      <c r="G158" s="46"/>
      <c r="H158" s="46"/>
      <c r="I158" s="49"/>
      <c r="J158" s="49">
        <f t="shared" si="5"/>
        <v>0</v>
      </c>
    </row>
    <row r="159" spans="1:10" ht="21">
      <c r="A159" s="43"/>
      <c r="B159" s="48" t="s">
        <v>99</v>
      </c>
      <c r="C159" s="45"/>
      <c r="D159" s="46"/>
      <c r="E159" s="80">
        <f t="shared" si="4"/>
        <v>0</v>
      </c>
      <c r="F159" s="46">
        <v>0</v>
      </c>
      <c r="G159" s="46"/>
      <c r="H159" s="46"/>
      <c r="I159" s="49"/>
      <c r="J159" s="49">
        <f t="shared" si="5"/>
        <v>0</v>
      </c>
    </row>
    <row r="160" spans="1:10" ht="21">
      <c r="A160" s="43"/>
      <c r="B160" s="48" t="s">
        <v>100</v>
      </c>
      <c r="C160" s="45"/>
      <c r="D160" s="46"/>
      <c r="E160" s="80">
        <f t="shared" si="4"/>
        <v>0</v>
      </c>
      <c r="F160" s="46">
        <v>0</v>
      </c>
      <c r="G160" s="46"/>
      <c r="H160" s="46"/>
      <c r="I160" s="49"/>
      <c r="J160" s="49">
        <f t="shared" si="5"/>
        <v>0</v>
      </c>
    </row>
    <row r="161" spans="1:10" ht="21">
      <c r="A161" s="43"/>
      <c r="B161" s="48" t="s">
        <v>101</v>
      </c>
      <c r="C161" s="45"/>
      <c r="D161" s="46"/>
      <c r="E161" s="80">
        <f t="shared" si="4"/>
        <v>0</v>
      </c>
      <c r="F161" s="46">
        <v>0</v>
      </c>
      <c r="G161" s="46"/>
      <c r="H161" s="46"/>
      <c r="I161" s="49"/>
      <c r="J161" s="49">
        <f t="shared" si="5"/>
        <v>0</v>
      </c>
    </row>
    <row r="162" spans="1:10" ht="21">
      <c r="A162" s="43"/>
      <c r="B162" s="48" t="s">
        <v>102</v>
      </c>
      <c r="C162" s="45"/>
      <c r="D162" s="46"/>
      <c r="E162" s="80">
        <f t="shared" si="4"/>
        <v>0</v>
      </c>
      <c r="F162" s="46">
        <v>0</v>
      </c>
      <c r="G162" s="46"/>
      <c r="I162" s="49"/>
      <c r="J162" s="49">
        <f t="shared" si="5"/>
        <v>0</v>
      </c>
    </row>
    <row r="163" spans="1:10" ht="21">
      <c r="A163" s="43"/>
      <c r="B163" s="48" t="s">
        <v>117</v>
      </c>
      <c r="C163" s="45"/>
      <c r="D163" s="46"/>
      <c r="E163" s="80">
        <f t="shared" si="4"/>
        <v>0</v>
      </c>
      <c r="F163" s="46">
        <v>0</v>
      </c>
      <c r="G163" s="46"/>
      <c r="H163" s="46"/>
      <c r="I163" s="49"/>
      <c r="J163" s="49">
        <f>SUM(I163-D163)</f>
        <v>0</v>
      </c>
    </row>
    <row r="164" spans="1:10" ht="21">
      <c r="A164" s="43"/>
      <c r="B164" s="48"/>
      <c r="C164" s="45"/>
      <c r="D164" s="46"/>
      <c r="E164" s="80"/>
      <c r="F164" s="46"/>
      <c r="G164" s="46"/>
      <c r="H164" s="46"/>
      <c r="I164" s="49"/>
      <c r="J164" s="49"/>
    </row>
    <row r="165" spans="1:10" ht="21">
      <c r="A165" s="43"/>
      <c r="B165" s="48"/>
      <c r="C165" s="45"/>
      <c r="D165" s="46"/>
      <c r="E165" s="80"/>
      <c r="F165" s="46"/>
      <c r="G165" s="46"/>
      <c r="H165" s="46"/>
      <c r="I165" s="49"/>
      <c r="J165" s="49"/>
    </row>
    <row r="166" spans="1:10" ht="21">
      <c r="A166" s="43"/>
      <c r="B166" s="48"/>
      <c r="C166" s="45"/>
      <c r="D166" s="46"/>
      <c r="E166" s="80"/>
      <c r="F166" s="46"/>
      <c r="G166" s="46"/>
      <c r="H166" s="46"/>
      <c r="I166" s="49"/>
      <c r="J166" s="49"/>
    </row>
    <row r="167" spans="1:10" ht="21.75" thickBot="1">
      <c r="A167" s="168" t="s">
        <v>103</v>
      </c>
      <c r="B167" s="169"/>
      <c r="C167" s="170"/>
      <c r="D167" s="54"/>
      <c r="E167" s="81">
        <f t="shared" si="4"/>
        <v>0</v>
      </c>
      <c r="F167" s="54">
        <f>SUM(F143+F150)</f>
        <v>0</v>
      </c>
      <c r="G167" s="54"/>
      <c r="H167" s="54"/>
      <c r="I167" s="54"/>
      <c r="J167" s="54">
        <f>SUM(I167-D167)</f>
        <v>0</v>
      </c>
    </row>
    <row r="168" ht="19.5" thickTop="1"/>
    <row r="169" spans="1:10" ht="18.75">
      <c r="A169" s="55"/>
      <c r="B169" s="55"/>
      <c r="C169" s="56" t="s">
        <v>118</v>
      </c>
      <c r="D169" s="56"/>
      <c r="E169" s="56"/>
      <c r="F169" s="56"/>
      <c r="G169" s="56"/>
      <c r="H169" s="56"/>
      <c r="I169" s="56"/>
      <c r="J169" s="55"/>
    </row>
    <row r="170" spans="1:10" ht="18.75">
      <c r="A170" s="55"/>
      <c r="B170" s="55"/>
      <c r="C170" s="56" t="s">
        <v>105</v>
      </c>
      <c r="D170" s="57">
        <f>SUM(D143)</f>
        <v>12466800</v>
      </c>
      <c r="E170" s="57"/>
      <c r="F170" s="56" t="s">
        <v>105</v>
      </c>
      <c r="G170" s="56"/>
      <c r="H170" s="57"/>
      <c r="I170" s="57">
        <f>SUM(D143)</f>
        <v>12466800</v>
      </c>
      <c r="J170" s="55"/>
    </row>
    <row r="171" spans="1:10" ht="18.75">
      <c r="A171" s="55"/>
      <c r="B171" s="55"/>
      <c r="C171" s="56" t="s">
        <v>108</v>
      </c>
      <c r="D171" s="57">
        <f>SUM(I143)</f>
        <v>0</v>
      </c>
      <c r="E171" s="56"/>
      <c r="F171" s="56" t="s">
        <v>109</v>
      </c>
      <c r="G171" s="56"/>
      <c r="H171" s="56"/>
      <c r="I171" s="57">
        <f>SUM(I167)</f>
        <v>0</v>
      </c>
      <c r="J171" s="55"/>
    </row>
    <row r="172" spans="1:10" ht="18.75">
      <c r="A172" s="55"/>
      <c r="B172" s="55"/>
      <c r="C172" s="56" t="s">
        <v>107</v>
      </c>
      <c r="D172" s="57">
        <f>SUM(D171-D170)</f>
        <v>-12466800</v>
      </c>
      <c r="E172" s="56"/>
      <c r="F172" s="56" t="s">
        <v>107</v>
      </c>
      <c r="G172" s="56"/>
      <c r="H172" s="56"/>
      <c r="I172" s="57">
        <f>SUM(I171-I170)</f>
        <v>-12466800</v>
      </c>
      <c r="J172" s="55"/>
    </row>
    <row r="173" spans="1:10" ht="18.75">
      <c r="A173" s="55"/>
      <c r="B173" s="55"/>
      <c r="C173" s="56" t="s">
        <v>7</v>
      </c>
      <c r="D173" s="58">
        <f>SUM(D171*100/D170)</f>
        <v>0</v>
      </c>
      <c r="E173" s="56"/>
      <c r="F173" s="56" t="s">
        <v>7</v>
      </c>
      <c r="G173" s="56"/>
      <c r="H173" s="56"/>
      <c r="I173" s="58">
        <f>SUM(I171*100/I170)</f>
        <v>0</v>
      </c>
      <c r="J173" s="55"/>
    </row>
  </sheetData>
  <mergeCells count="38">
    <mergeCell ref="E48:E49"/>
    <mergeCell ref="F48:F49"/>
    <mergeCell ref="G48:G49"/>
    <mergeCell ref="H48:H49"/>
    <mergeCell ref="A1:J1"/>
    <mergeCell ref="A2:J2"/>
    <mergeCell ref="A5:J5"/>
    <mergeCell ref="A3:J3"/>
    <mergeCell ref="A4:J4"/>
    <mergeCell ref="A44:C44"/>
    <mergeCell ref="A74:C74"/>
    <mergeCell ref="A48:C49"/>
    <mergeCell ref="D48:D49"/>
    <mergeCell ref="B62:C62"/>
    <mergeCell ref="H6:H7"/>
    <mergeCell ref="F6:F7"/>
    <mergeCell ref="A6:C7"/>
    <mergeCell ref="D6:D7"/>
    <mergeCell ref="G6:G7"/>
    <mergeCell ref="E6:E7"/>
    <mergeCell ref="A102:J102"/>
    <mergeCell ref="A103:J103"/>
    <mergeCell ref="A104:I104"/>
    <mergeCell ref="A105:J105"/>
    <mergeCell ref="A106:C107"/>
    <mergeCell ref="D106:D107"/>
    <mergeCell ref="E106:E107"/>
    <mergeCell ref="F106:F107"/>
    <mergeCell ref="A167:C167"/>
    <mergeCell ref="G106:G107"/>
    <mergeCell ref="H106:H107"/>
    <mergeCell ref="A143:C143"/>
    <mergeCell ref="A148:C149"/>
    <mergeCell ref="D148:D149"/>
    <mergeCell ref="E148:E149"/>
    <mergeCell ref="F148:F149"/>
    <mergeCell ref="G148:G149"/>
    <mergeCell ref="H148:H149"/>
  </mergeCells>
  <printOptions/>
  <pageMargins left="0.17" right="0.16" top="0.26" bottom="0.22" header="0.24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8"/>
  <sheetViews>
    <sheetView view="pageBreakPreview" zoomScaleNormal="120" zoomScaleSheetLayoutView="100" workbookViewId="0" topLeftCell="A28">
      <selection activeCell="C197" sqref="C197"/>
    </sheetView>
  </sheetViews>
  <sheetFormatPr defaultColWidth="9.140625" defaultRowHeight="21.75"/>
  <cols>
    <col min="1" max="2" width="1.7109375" style="1" customWidth="1"/>
    <col min="3" max="3" width="50.140625" style="1" customWidth="1"/>
    <col min="4" max="4" width="12.7109375" style="2" customWidth="1"/>
    <col min="5" max="5" width="13.00390625" style="2" customWidth="1"/>
    <col min="6" max="6" width="13.57421875" style="2" customWidth="1"/>
    <col min="7" max="7" width="9.8515625" style="1" customWidth="1"/>
    <col min="8" max="8" width="9.140625" style="1" customWidth="1"/>
    <col min="9" max="9" width="17.421875" style="2" customWidth="1"/>
    <col min="10" max="16384" width="9.140625" style="1" customWidth="1"/>
  </cols>
  <sheetData>
    <row r="1" spans="1:7" ht="18.75">
      <c r="A1" s="188" t="s">
        <v>0</v>
      </c>
      <c r="B1" s="188"/>
      <c r="C1" s="188"/>
      <c r="D1" s="188"/>
      <c r="E1" s="188"/>
      <c r="F1" s="188"/>
      <c r="G1" s="188"/>
    </row>
    <row r="2" spans="1:7" ht="15" customHeight="1">
      <c r="A2" s="188" t="s">
        <v>135</v>
      </c>
      <c r="B2" s="188"/>
      <c r="C2" s="188"/>
      <c r="D2" s="188"/>
      <c r="E2" s="188"/>
      <c r="F2" s="188"/>
      <c r="G2" s="188"/>
    </row>
    <row r="3" spans="1:7" ht="18.75">
      <c r="A3" s="188" t="s">
        <v>165</v>
      </c>
      <c r="B3" s="188"/>
      <c r="C3" s="188"/>
      <c r="D3" s="188"/>
      <c r="E3" s="188"/>
      <c r="F3" s="188"/>
      <c r="G3" s="188"/>
    </row>
    <row r="4" spans="1:7" ht="18.75">
      <c r="A4" s="188" t="s">
        <v>301</v>
      </c>
      <c r="B4" s="188"/>
      <c r="C4" s="188"/>
      <c r="D4" s="188"/>
      <c r="E4" s="188"/>
      <c r="F4" s="188"/>
      <c r="G4" s="188"/>
    </row>
    <row r="5" spans="1:7" ht="16.5" customHeight="1">
      <c r="A5" s="188" t="s">
        <v>1</v>
      </c>
      <c r="B5" s="188"/>
      <c r="C5" s="188"/>
      <c r="D5" s="188"/>
      <c r="E5" s="188"/>
      <c r="F5" s="188"/>
      <c r="G5" s="188"/>
    </row>
    <row r="6" spans="1:7" ht="18.75">
      <c r="A6" s="187" t="s">
        <v>3</v>
      </c>
      <c r="B6" s="187"/>
      <c r="C6" s="187"/>
      <c r="D6" s="11" t="s">
        <v>4</v>
      </c>
      <c r="E6" s="11" t="s">
        <v>5</v>
      </c>
      <c r="F6" s="11" t="s">
        <v>6</v>
      </c>
      <c r="G6" s="10" t="s">
        <v>7</v>
      </c>
    </row>
    <row r="7" spans="1:9" s="23" customFormat="1" ht="18.75">
      <c r="A7" s="21" t="s">
        <v>43</v>
      </c>
      <c r="B7" s="22"/>
      <c r="C7" s="25"/>
      <c r="D7" s="11">
        <f>SUM(D8+D182)</f>
        <v>10750735</v>
      </c>
      <c r="E7" s="11">
        <f>SUM(E8+E182)</f>
        <v>9433968.15</v>
      </c>
      <c r="F7" s="11">
        <f>SUM(F8+F182)</f>
        <v>1316766.8499999999</v>
      </c>
      <c r="G7" s="26">
        <f aca="true" t="shared" si="0" ref="G7:G39">SUM(E7*100/D7)</f>
        <v>87.75184347860868</v>
      </c>
      <c r="I7" s="155"/>
    </row>
    <row r="8" spans="1:9" s="23" customFormat="1" ht="18.75">
      <c r="A8" s="21" t="s">
        <v>8</v>
      </c>
      <c r="B8" s="22"/>
      <c r="C8" s="25"/>
      <c r="D8" s="24">
        <f>SUM(D9+D24+D31+D107+D111+D173)</f>
        <v>10655735</v>
      </c>
      <c r="E8" s="24">
        <f>SUM(E9+E24+E31+E107+E111+E173)</f>
        <v>9358286.19</v>
      </c>
      <c r="F8" s="24">
        <f>SUM(F9+F24+F31+F107+F111+F173)</f>
        <v>1297448.8099999998</v>
      </c>
      <c r="G8" s="26">
        <f t="shared" si="0"/>
        <v>87.82393884607679</v>
      </c>
      <c r="I8" s="155"/>
    </row>
    <row r="9" spans="1:9" s="23" customFormat="1" ht="18.75">
      <c r="A9" s="21" t="s">
        <v>9</v>
      </c>
      <c r="B9" s="22"/>
      <c r="C9" s="25"/>
      <c r="D9" s="24">
        <f>SUM(D10)</f>
        <v>2607385</v>
      </c>
      <c r="E9" s="24">
        <f>SUM(E10)</f>
        <v>2596039</v>
      </c>
      <c r="F9" s="11">
        <f>SUM(D9-E9)</f>
        <v>11346</v>
      </c>
      <c r="G9" s="26">
        <f t="shared" si="0"/>
        <v>99.56485137407786</v>
      </c>
      <c r="I9" s="155"/>
    </row>
    <row r="10" spans="1:9" s="23" customFormat="1" ht="18.75">
      <c r="A10" s="143" t="s">
        <v>10</v>
      </c>
      <c r="B10" s="141"/>
      <c r="C10" s="144"/>
      <c r="D10" s="24">
        <f>SUM(D11+D20)</f>
        <v>2607385</v>
      </c>
      <c r="E10" s="24">
        <f>SUM(E11+E20)</f>
        <v>2596039</v>
      </c>
      <c r="F10" s="24">
        <f>SUM(F11+F20)</f>
        <v>11346</v>
      </c>
      <c r="G10" s="24">
        <f t="shared" si="0"/>
        <v>99.56485137407786</v>
      </c>
      <c r="I10" s="155"/>
    </row>
    <row r="11" spans="1:7" ht="16.5" customHeight="1">
      <c r="A11" s="21"/>
      <c r="B11" s="22" t="s">
        <v>174</v>
      </c>
      <c r="C11" s="25"/>
      <c r="D11" s="150">
        <f>SUM(D12:D19)</f>
        <v>1768200</v>
      </c>
      <c r="E11" s="150">
        <f>SUM(E12:E19)</f>
        <v>1768200</v>
      </c>
      <c r="F11" s="150">
        <f>SUM(F12:F19)</f>
        <v>0</v>
      </c>
      <c r="G11" s="19">
        <f t="shared" si="0"/>
        <v>100</v>
      </c>
    </row>
    <row r="12" spans="1:7" ht="16.5" customHeight="1">
      <c r="A12" s="151"/>
      <c r="B12" s="6"/>
      <c r="C12" s="6" t="s">
        <v>166</v>
      </c>
      <c r="D12" s="16">
        <v>206400</v>
      </c>
      <c r="E12" s="16">
        <v>206400</v>
      </c>
      <c r="F12" s="7">
        <f>SUM(D12-E12)</f>
        <v>0</v>
      </c>
      <c r="G12" s="19">
        <f t="shared" si="0"/>
        <v>100</v>
      </c>
    </row>
    <row r="13" spans="1:7" ht="16.5" customHeight="1">
      <c r="A13" s="21"/>
      <c r="B13" s="14"/>
      <c r="C13" s="14" t="s">
        <v>167</v>
      </c>
      <c r="D13" s="16">
        <v>38400</v>
      </c>
      <c r="E13" s="16">
        <v>38400</v>
      </c>
      <c r="F13" s="7">
        <f aca="true" t="shared" si="1" ref="F13:F19">SUM(D13-E13)</f>
        <v>0</v>
      </c>
      <c r="G13" s="19">
        <f t="shared" si="0"/>
        <v>100</v>
      </c>
    </row>
    <row r="14" spans="1:7" ht="16.5" customHeight="1">
      <c r="A14" s="21"/>
      <c r="B14" s="14"/>
      <c r="C14" s="14" t="s">
        <v>168</v>
      </c>
      <c r="D14" s="16">
        <v>38400</v>
      </c>
      <c r="E14" s="16">
        <v>38400</v>
      </c>
      <c r="F14" s="7">
        <f t="shared" si="1"/>
        <v>0</v>
      </c>
      <c r="G14" s="19">
        <f t="shared" si="0"/>
        <v>100</v>
      </c>
    </row>
    <row r="15" spans="1:7" ht="16.5" customHeight="1">
      <c r="A15" s="21"/>
      <c r="B15" s="14"/>
      <c r="C15" s="14" t="s">
        <v>169</v>
      </c>
      <c r="D15" s="16">
        <v>68400</v>
      </c>
      <c r="E15" s="16">
        <v>68400</v>
      </c>
      <c r="F15" s="7">
        <f t="shared" si="1"/>
        <v>0</v>
      </c>
      <c r="G15" s="19">
        <f t="shared" si="0"/>
        <v>100</v>
      </c>
    </row>
    <row r="16" spans="1:7" ht="16.5" customHeight="1">
      <c r="A16" s="21"/>
      <c r="B16" s="14"/>
      <c r="C16" s="14" t="s">
        <v>170</v>
      </c>
      <c r="D16" s="16">
        <v>98400</v>
      </c>
      <c r="E16" s="16">
        <v>98400</v>
      </c>
      <c r="F16" s="7">
        <f t="shared" si="1"/>
        <v>0</v>
      </c>
      <c r="G16" s="19">
        <f t="shared" si="0"/>
        <v>100</v>
      </c>
    </row>
    <row r="17" spans="1:7" ht="16.5" customHeight="1">
      <c r="A17" s="21"/>
      <c r="B17" s="14"/>
      <c r="C17" s="14" t="s">
        <v>171</v>
      </c>
      <c r="D17" s="16">
        <v>73800</v>
      </c>
      <c r="E17" s="16">
        <v>73800</v>
      </c>
      <c r="F17" s="7">
        <f t="shared" si="1"/>
        <v>0</v>
      </c>
      <c r="G17" s="19">
        <f t="shared" si="0"/>
        <v>100</v>
      </c>
    </row>
    <row r="18" spans="1:7" ht="16.5" customHeight="1">
      <c r="A18" s="21"/>
      <c r="B18" s="14"/>
      <c r="C18" s="14" t="s">
        <v>172</v>
      </c>
      <c r="D18" s="16">
        <v>1176000</v>
      </c>
      <c r="E18" s="16">
        <v>1176000</v>
      </c>
      <c r="F18" s="7">
        <f t="shared" si="1"/>
        <v>0</v>
      </c>
      <c r="G18" s="19">
        <f t="shared" si="0"/>
        <v>100</v>
      </c>
    </row>
    <row r="19" spans="1:7" ht="16.5" customHeight="1">
      <c r="A19" s="143"/>
      <c r="B19" s="3"/>
      <c r="C19" s="3" t="s">
        <v>173</v>
      </c>
      <c r="D19" s="16">
        <v>68400</v>
      </c>
      <c r="E19" s="16">
        <v>68400</v>
      </c>
      <c r="F19" s="7">
        <f t="shared" si="1"/>
        <v>0</v>
      </c>
      <c r="G19" s="19">
        <f t="shared" si="0"/>
        <v>100</v>
      </c>
    </row>
    <row r="20" spans="1:7" ht="16.5" customHeight="1">
      <c r="A20" s="21"/>
      <c r="B20" s="22" t="s">
        <v>175</v>
      </c>
      <c r="C20" s="25"/>
      <c r="D20" s="150">
        <f>SUM(D21:D23)</f>
        <v>839185</v>
      </c>
      <c r="E20" s="150">
        <f>SUM(E21:E23)</f>
        <v>827839</v>
      </c>
      <c r="F20" s="150">
        <f>SUM(F21:F23)</f>
        <v>11346</v>
      </c>
      <c r="G20" s="150">
        <f t="shared" si="0"/>
        <v>98.64797392708401</v>
      </c>
    </row>
    <row r="21" spans="1:7" ht="18.75">
      <c r="A21" s="85"/>
      <c r="B21" s="6"/>
      <c r="C21" s="6" t="s">
        <v>11</v>
      </c>
      <c r="D21" s="16">
        <v>725300</v>
      </c>
      <c r="E21" s="16">
        <v>719019</v>
      </c>
      <c r="F21" s="7">
        <f aca="true" t="shared" si="2" ref="F21:F30">SUM(D21-E21)</f>
        <v>6281</v>
      </c>
      <c r="G21" s="19">
        <f t="shared" si="0"/>
        <v>99.13401351165035</v>
      </c>
    </row>
    <row r="22" spans="1:7" ht="18.75">
      <c r="A22" s="13"/>
      <c r="B22" s="6"/>
      <c r="C22" s="6" t="s">
        <v>12</v>
      </c>
      <c r="D22" s="16">
        <v>71885</v>
      </c>
      <c r="E22" s="16">
        <v>66820</v>
      </c>
      <c r="F22" s="7">
        <f t="shared" si="2"/>
        <v>5065</v>
      </c>
      <c r="G22" s="19">
        <f t="shared" si="0"/>
        <v>92.95402378799471</v>
      </c>
    </row>
    <row r="23" spans="1:7" ht="18.75">
      <c r="A23" s="13"/>
      <c r="B23" s="14"/>
      <c r="C23" s="14" t="s">
        <v>176</v>
      </c>
      <c r="D23" s="16">
        <v>42000</v>
      </c>
      <c r="E23" s="16">
        <v>42000</v>
      </c>
      <c r="F23" s="7">
        <f t="shared" si="2"/>
        <v>0</v>
      </c>
      <c r="G23" s="19">
        <f t="shared" si="0"/>
        <v>100</v>
      </c>
    </row>
    <row r="24" spans="1:9" s="23" customFormat="1" ht="18.75">
      <c r="A24" s="21" t="s">
        <v>13</v>
      </c>
      <c r="B24" s="22"/>
      <c r="C24" s="25"/>
      <c r="D24" s="24">
        <f>SUM(D25+D28)</f>
        <v>459500</v>
      </c>
      <c r="E24" s="24">
        <f>SUM(E25+E28)</f>
        <v>453120</v>
      </c>
      <c r="F24" s="11">
        <f t="shared" si="2"/>
        <v>6380</v>
      </c>
      <c r="G24" s="26">
        <f>SUM(E24*100/D24)</f>
        <v>98.61153427638737</v>
      </c>
      <c r="I24" s="155"/>
    </row>
    <row r="25" spans="1:7" ht="18.75">
      <c r="A25" s="13"/>
      <c r="B25" s="22" t="s">
        <v>13</v>
      </c>
      <c r="C25" s="25"/>
      <c r="D25" s="24">
        <f>SUM(D26:D27)</f>
        <v>346460</v>
      </c>
      <c r="E25" s="24">
        <f>SUM(E26:E27)</f>
        <v>340080</v>
      </c>
      <c r="F25" s="11">
        <f>SUM(D25-E25)</f>
        <v>6380</v>
      </c>
      <c r="G25" s="26">
        <f t="shared" si="0"/>
        <v>98.15851757778675</v>
      </c>
    </row>
    <row r="26" spans="1:7" ht="18.75">
      <c r="A26" s="13"/>
      <c r="B26" s="14"/>
      <c r="C26" s="15" t="s">
        <v>136</v>
      </c>
      <c r="D26" s="16">
        <v>149040</v>
      </c>
      <c r="E26" s="16">
        <v>149040</v>
      </c>
      <c r="F26" s="7">
        <f t="shared" si="2"/>
        <v>0</v>
      </c>
      <c r="G26" s="19">
        <f t="shared" si="0"/>
        <v>100</v>
      </c>
    </row>
    <row r="27" spans="1:7" ht="18.75">
      <c r="A27" s="13"/>
      <c r="B27" s="14"/>
      <c r="C27" s="15" t="s">
        <v>137</v>
      </c>
      <c r="D27" s="16">
        <v>197420</v>
      </c>
      <c r="E27" s="16">
        <v>191040</v>
      </c>
      <c r="F27" s="7">
        <f t="shared" si="2"/>
        <v>6380</v>
      </c>
      <c r="G27" s="19">
        <f t="shared" si="0"/>
        <v>96.76831121466924</v>
      </c>
    </row>
    <row r="28" spans="1:9" s="23" customFormat="1" ht="18.75">
      <c r="A28" s="21"/>
      <c r="B28" s="22" t="s">
        <v>12</v>
      </c>
      <c r="C28" s="25"/>
      <c r="D28" s="24">
        <f>SUM(D29:D30)</f>
        <v>113040</v>
      </c>
      <c r="E28" s="24">
        <f>SUM(E29:E30)</f>
        <v>113040</v>
      </c>
      <c r="F28" s="11">
        <f>SUM(D28-E28)</f>
        <v>0</v>
      </c>
      <c r="G28" s="19">
        <f t="shared" si="0"/>
        <v>100</v>
      </c>
      <c r="I28" s="155"/>
    </row>
    <row r="29" spans="1:7" ht="18.75">
      <c r="A29" s="13"/>
      <c r="B29" s="14"/>
      <c r="C29" s="15" t="s">
        <v>136</v>
      </c>
      <c r="D29" s="16">
        <v>47760</v>
      </c>
      <c r="E29" s="16">
        <v>47760</v>
      </c>
      <c r="F29" s="7">
        <f t="shared" si="2"/>
        <v>0</v>
      </c>
      <c r="G29" s="19">
        <f t="shared" si="0"/>
        <v>100</v>
      </c>
    </row>
    <row r="30" spans="1:7" ht="18.75">
      <c r="A30" s="110"/>
      <c r="B30" s="4"/>
      <c r="C30" s="86" t="s">
        <v>137</v>
      </c>
      <c r="D30" s="107">
        <v>65280</v>
      </c>
      <c r="E30" s="107">
        <v>65280</v>
      </c>
      <c r="F30" s="7">
        <f t="shared" si="2"/>
        <v>0</v>
      </c>
      <c r="G30" s="19">
        <f t="shared" si="0"/>
        <v>100</v>
      </c>
    </row>
    <row r="31" spans="1:7" ht="18.75">
      <c r="A31" s="21" t="s">
        <v>14</v>
      </c>
      <c r="B31" s="22"/>
      <c r="C31" s="25"/>
      <c r="D31" s="24">
        <f>SUM(D32+D50+D101)</f>
        <v>2792620</v>
      </c>
      <c r="E31" s="24">
        <f>SUM(E32+E50+E101)</f>
        <v>1697390.5</v>
      </c>
      <c r="F31" s="24">
        <f>SUM(F32+F50+F101)</f>
        <v>1095229.5</v>
      </c>
      <c r="G31" s="26">
        <f>SUM(E31*100/D31)</f>
        <v>60.78129140377137</v>
      </c>
    </row>
    <row r="32" spans="1:7" ht="18.75">
      <c r="A32" s="21" t="s">
        <v>15</v>
      </c>
      <c r="B32" s="22"/>
      <c r="C32" s="31"/>
      <c r="D32" s="24">
        <f>SUM(D33:D39)</f>
        <v>964120</v>
      </c>
      <c r="E32" s="24">
        <f>SUM(E33:E39)</f>
        <v>287057</v>
      </c>
      <c r="F32" s="11">
        <f>SUM(D32-E32)</f>
        <v>677063</v>
      </c>
      <c r="G32" s="26">
        <f>SUM(E32*100/D32)</f>
        <v>29.773990789528273</v>
      </c>
    </row>
    <row r="33" spans="1:7" ht="18.75">
      <c r="A33" s="13"/>
      <c r="B33" s="14" t="s">
        <v>16</v>
      </c>
      <c r="C33" s="15"/>
      <c r="D33" s="16">
        <v>50000</v>
      </c>
      <c r="E33" s="16">
        <v>31400</v>
      </c>
      <c r="F33" s="7">
        <f aca="true" t="shared" si="3" ref="F33:F39">SUM(D33-E33)</f>
        <v>18600</v>
      </c>
      <c r="G33" s="19">
        <f t="shared" si="0"/>
        <v>62.8</v>
      </c>
    </row>
    <row r="34" spans="1:7" ht="18.75">
      <c r="A34" s="13"/>
      <c r="B34" s="6" t="s">
        <v>138</v>
      </c>
      <c r="C34" s="108"/>
      <c r="D34" s="16">
        <v>130000</v>
      </c>
      <c r="E34" s="16">
        <v>112630</v>
      </c>
      <c r="F34" s="7">
        <f t="shared" si="3"/>
        <v>17370</v>
      </c>
      <c r="G34" s="19">
        <f t="shared" si="0"/>
        <v>86.63846153846154</v>
      </c>
    </row>
    <row r="35" spans="1:7" ht="18.75">
      <c r="A35" s="13"/>
      <c r="B35" s="3" t="s">
        <v>17</v>
      </c>
      <c r="C35" s="108"/>
      <c r="D35" s="16">
        <v>8920</v>
      </c>
      <c r="E35" s="16">
        <v>8920</v>
      </c>
      <c r="F35" s="7">
        <f t="shared" si="3"/>
        <v>0</v>
      </c>
      <c r="G35" s="19">
        <f>SUM(E35*100/D35)</f>
        <v>100</v>
      </c>
    </row>
    <row r="36" spans="1:7" ht="18.75">
      <c r="A36" s="13"/>
      <c r="B36" s="14" t="s">
        <v>18</v>
      </c>
      <c r="C36" s="15"/>
      <c r="D36" s="16">
        <v>45000</v>
      </c>
      <c r="E36" s="16">
        <v>26109</v>
      </c>
      <c r="F36" s="7">
        <f t="shared" si="3"/>
        <v>18891</v>
      </c>
      <c r="G36" s="19">
        <f t="shared" si="0"/>
        <v>58.02</v>
      </c>
    </row>
    <row r="37" spans="1:7" ht="18.75">
      <c r="A37" s="13"/>
      <c r="B37" s="6" t="s">
        <v>19</v>
      </c>
      <c r="C37" s="104"/>
      <c r="D37" s="16">
        <v>50000</v>
      </c>
      <c r="E37" s="16">
        <v>34060</v>
      </c>
      <c r="F37" s="7">
        <f t="shared" si="3"/>
        <v>15940</v>
      </c>
      <c r="G37" s="19">
        <f>SUM(E37*100/D37)</f>
        <v>68.12</v>
      </c>
    </row>
    <row r="38" spans="1:7" ht="18.75">
      <c r="A38" s="13"/>
      <c r="B38" s="14" t="s">
        <v>38</v>
      </c>
      <c r="C38" s="104"/>
      <c r="D38" s="16">
        <v>80200</v>
      </c>
      <c r="E38" s="16">
        <v>73938</v>
      </c>
      <c r="F38" s="7">
        <f t="shared" si="3"/>
        <v>6262</v>
      </c>
      <c r="G38" s="19">
        <f>SUM(E38*100/D38)</f>
        <v>92.19201995012469</v>
      </c>
    </row>
    <row r="39" spans="1:7" ht="18.75">
      <c r="A39" s="13"/>
      <c r="B39" s="14" t="s">
        <v>308</v>
      </c>
      <c r="C39" s="15"/>
      <c r="D39" s="16">
        <v>600000</v>
      </c>
      <c r="E39" s="16">
        <v>0</v>
      </c>
      <c r="F39" s="7">
        <f t="shared" si="3"/>
        <v>600000</v>
      </c>
      <c r="G39" s="19">
        <f t="shared" si="0"/>
        <v>0</v>
      </c>
    </row>
    <row r="40" spans="1:7" ht="18.75">
      <c r="A40" s="4"/>
      <c r="B40" s="4"/>
      <c r="C40" s="4"/>
      <c r="D40" s="20"/>
      <c r="E40" s="20"/>
      <c r="F40" s="32"/>
      <c r="G40" s="63"/>
    </row>
    <row r="41" spans="1:7" ht="18.75">
      <c r="A41" s="4"/>
      <c r="B41" s="4"/>
      <c r="C41" s="4"/>
      <c r="D41" s="20"/>
      <c r="E41" s="20"/>
      <c r="F41" s="32"/>
      <c r="G41" s="63"/>
    </row>
    <row r="42" spans="1:7" ht="18.75">
      <c r="A42" s="4"/>
      <c r="B42" s="4"/>
      <c r="C42" s="4"/>
      <c r="D42" s="20"/>
      <c r="E42" s="20"/>
      <c r="F42" s="32"/>
      <c r="G42" s="63"/>
    </row>
    <row r="43" spans="1:7" ht="18.75">
      <c r="A43" s="4"/>
      <c r="B43" s="4"/>
      <c r="C43" s="4"/>
      <c r="D43" s="20"/>
      <c r="E43" s="20"/>
      <c r="F43" s="32"/>
      <c r="G43" s="63"/>
    </row>
    <row r="44" spans="1:7" ht="18.75">
      <c r="A44" s="4"/>
      <c r="B44" s="4"/>
      <c r="C44" s="4"/>
      <c r="D44" s="20"/>
      <c r="E44" s="20"/>
      <c r="F44" s="32"/>
      <c r="G44" s="63"/>
    </row>
    <row r="45" spans="1:7" ht="18.75">
      <c r="A45" s="4"/>
      <c r="B45" s="4"/>
      <c r="C45" s="4"/>
      <c r="D45" s="20"/>
      <c r="E45" s="20"/>
      <c r="F45" s="32"/>
      <c r="G45" s="63"/>
    </row>
    <row r="46" spans="1:7" ht="18.75">
      <c r="A46" s="4"/>
      <c r="B46" s="4"/>
      <c r="C46" s="4"/>
      <c r="D46" s="20"/>
      <c r="E46" s="20"/>
      <c r="F46" s="32"/>
      <c r="G46" s="63"/>
    </row>
    <row r="47" spans="1:7" ht="18.75">
      <c r="A47" s="4"/>
      <c r="B47" s="4"/>
      <c r="C47" s="4"/>
      <c r="D47" s="20"/>
      <c r="E47" s="20"/>
      <c r="F47" s="32"/>
      <c r="G47" s="63"/>
    </row>
    <row r="48" spans="1:7" ht="18.75">
      <c r="A48" s="4"/>
      <c r="B48" s="4"/>
      <c r="C48" s="4"/>
      <c r="D48" s="20"/>
      <c r="E48" s="20"/>
      <c r="F48" s="32"/>
      <c r="G48" s="63"/>
    </row>
    <row r="49" spans="1:7" ht="18.75">
      <c r="A49" s="187" t="s">
        <v>3</v>
      </c>
      <c r="B49" s="187"/>
      <c r="C49" s="187"/>
      <c r="D49" s="11" t="s">
        <v>4</v>
      </c>
      <c r="E49" s="11" t="s">
        <v>5</v>
      </c>
      <c r="F49" s="11" t="s">
        <v>6</v>
      </c>
      <c r="G49" s="17" t="s">
        <v>7</v>
      </c>
    </row>
    <row r="50" spans="1:7" ht="17.25" customHeight="1">
      <c r="A50" s="21" t="s">
        <v>20</v>
      </c>
      <c r="B50" s="4"/>
      <c r="C50" s="15"/>
      <c r="D50" s="24">
        <f>SUM(D51+D63+D65+D68)</f>
        <v>1551500</v>
      </c>
      <c r="E50" s="24">
        <f>SUM(E51+E63+E65+E68)</f>
        <v>1165847.5</v>
      </c>
      <c r="F50" s="24">
        <f>SUM(F51+F63+F65+F68)</f>
        <v>385652.5</v>
      </c>
      <c r="G50" s="26">
        <f>SUM(E50*100/D50)</f>
        <v>75.14324846922334</v>
      </c>
    </row>
    <row r="51" spans="1:7" ht="18.75">
      <c r="A51" s="13"/>
      <c r="B51" s="22" t="s">
        <v>21</v>
      </c>
      <c r="C51" s="31"/>
      <c r="D51" s="24">
        <f>SUM(D52:D54)</f>
        <v>650960</v>
      </c>
      <c r="E51" s="24">
        <f>SUM(E52:E54)</f>
        <v>535958</v>
      </c>
      <c r="F51" s="24">
        <f>SUM(D51-E51)</f>
        <v>115002</v>
      </c>
      <c r="G51" s="26">
        <f>SUM(E51*100/D51)</f>
        <v>82.33347671131867</v>
      </c>
    </row>
    <row r="52" spans="1:7" ht="18.75">
      <c r="A52" s="13"/>
      <c r="B52" s="22"/>
      <c r="C52" s="111" t="s">
        <v>177</v>
      </c>
      <c r="D52" s="16">
        <v>15000</v>
      </c>
      <c r="E52" s="101">
        <v>6160</v>
      </c>
      <c r="F52" s="161">
        <f>SUM(D52-E52)</f>
        <v>8840</v>
      </c>
      <c r="G52" s="26">
        <f>SUM(E52*100/D52)</f>
        <v>41.06666666666667</v>
      </c>
    </row>
    <row r="53" spans="1:7" ht="18.75">
      <c r="A53" s="13"/>
      <c r="B53" s="14"/>
      <c r="C53" s="111" t="s">
        <v>139</v>
      </c>
      <c r="D53" s="16">
        <v>10000</v>
      </c>
      <c r="E53" s="16">
        <v>7058</v>
      </c>
      <c r="F53" s="7">
        <f aca="true" t="shared" si="4" ref="F53:F64">SUM(D53-E53)</f>
        <v>2942</v>
      </c>
      <c r="G53" s="19">
        <f aca="true" t="shared" si="5" ref="G53:G64">SUM(E53*100/D53)</f>
        <v>70.58</v>
      </c>
    </row>
    <row r="54" spans="1:7" ht="18.75">
      <c r="A54" s="13"/>
      <c r="B54" s="14"/>
      <c r="C54" s="111" t="s">
        <v>140</v>
      </c>
      <c r="D54" s="16">
        <f>SUM(D55:D62)</f>
        <v>625960</v>
      </c>
      <c r="E54" s="16">
        <f>SUM(E55:E62)</f>
        <v>522740</v>
      </c>
      <c r="F54" s="7">
        <f>SUM(D54-E54)</f>
        <v>103220</v>
      </c>
      <c r="G54" s="19">
        <f t="shared" si="5"/>
        <v>83.51012844271199</v>
      </c>
    </row>
    <row r="55" spans="1:7" ht="18.75">
      <c r="A55" s="13"/>
      <c r="B55" s="14"/>
      <c r="C55" s="112" t="s">
        <v>141</v>
      </c>
      <c r="D55" s="16">
        <v>10000</v>
      </c>
      <c r="E55" s="16">
        <v>0</v>
      </c>
      <c r="F55" s="7">
        <f t="shared" si="4"/>
        <v>10000</v>
      </c>
      <c r="G55" s="19">
        <f t="shared" si="5"/>
        <v>0</v>
      </c>
    </row>
    <row r="56" spans="1:7" ht="18.75">
      <c r="A56" s="13"/>
      <c r="B56" s="14"/>
      <c r="C56" s="112" t="s">
        <v>142</v>
      </c>
      <c r="D56" s="16">
        <v>60960</v>
      </c>
      <c r="E56" s="16">
        <v>60960</v>
      </c>
      <c r="F56" s="7">
        <f t="shared" si="4"/>
        <v>0</v>
      </c>
      <c r="G56" s="19">
        <f t="shared" si="5"/>
        <v>100</v>
      </c>
    </row>
    <row r="57" spans="1:7" ht="18.75">
      <c r="A57" s="13"/>
      <c r="B57" s="14"/>
      <c r="C57" s="112" t="s">
        <v>178</v>
      </c>
      <c r="D57" s="16">
        <v>10000</v>
      </c>
      <c r="E57" s="16">
        <v>0</v>
      </c>
      <c r="F57" s="7">
        <f t="shared" si="4"/>
        <v>10000</v>
      </c>
      <c r="G57" s="19">
        <f t="shared" si="5"/>
        <v>0</v>
      </c>
    </row>
    <row r="58" spans="1:7" ht="18.75">
      <c r="A58" s="13"/>
      <c r="B58" s="14"/>
      <c r="C58" s="112" t="s">
        <v>179</v>
      </c>
      <c r="D58" s="16">
        <v>110000</v>
      </c>
      <c r="E58" s="16">
        <v>69070</v>
      </c>
      <c r="F58" s="7">
        <f t="shared" si="4"/>
        <v>40930</v>
      </c>
      <c r="G58" s="19">
        <f t="shared" si="5"/>
        <v>62.79090909090909</v>
      </c>
    </row>
    <row r="59" spans="1:7" ht="18.75">
      <c r="A59" s="13"/>
      <c r="B59" s="14"/>
      <c r="C59" s="112" t="s">
        <v>180</v>
      </c>
      <c r="D59" s="16">
        <v>230000</v>
      </c>
      <c r="E59" s="16">
        <v>207860</v>
      </c>
      <c r="F59" s="7">
        <f t="shared" si="4"/>
        <v>22140</v>
      </c>
      <c r="G59" s="19">
        <f t="shared" si="5"/>
        <v>90.37391304347825</v>
      </c>
    </row>
    <row r="60" spans="1:7" ht="18.75">
      <c r="A60" s="13"/>
      <c r="B60" s="14"/>
      <c r="C60" s="112" t="s">
        <v>181</v>
      </c>
      <c r="D60" s="16">
        <v>25000</v>
      </c>
      <c r="E60" s="16">
        <v>25000</v>
      </c>
      <c r="F60" s="7">
        <f t="shared" si="4"/>
        <v>0</v>
      </c>
      <c r="G60" s="19">
        <f t="shared" si="5"/>
        <v>100</v>
      </c>
    </row>
    <row r="61" spans="1:7" ht="18.75">
      <c r="A61" s="13"/>
      <c r="B61" s="14"/>
      <c r="C61" s="112" t="s">
        <v>182</v>
      </c>
      <c r="D61" s="16">
        <v>30000</v>
      </c>
      <c r="E61" s="16">
        <v>15100</v>
      </c>
      <c r="F61" s="7">
        <f t="shared" si="4"/>
        <v>14900</v>
      </c>
      <c r="G61" s="19">
        <f t="shared" si="5"/>
        <v>50.333333333333336</v>
      </c>
    </row>
    <row r="62" spans="1:7" ht="18.75">
      <c r="A62" s="13"/>
      <c r="B62" s="14"/>
      <c r="C62" s="112" t="s">
        <v>183</v>
      </c>
      <c r="D62" s="16">
        <v>150000</v>
      </c>
      <c r="E62" s="16">
        <v>144750</v>
      </c>
      <c r="F62" s="7">
        <f t="shared" si="4"/>
        <v>5250</v>
      </c>
      <c r="G62" s="19">
        <f t="shared" si="5"/>
        <v>96.5</v>
      </c>
    </row>
    <row r="63" spans="1:7" ht="18.75">
      <c r="A63" s="13"/>
      <c r="B63" s="100" t="s">
        <v>22</v>
      </c>
      <c r="C63" s="162"/>
      <c r="D63" s="24">
        <f>SUM(D64:D64)</f>
        <v>72460</v>
      </c>
      <c r="E63" s="24">
        <f>SUM(E64:E64)</f>
        <v>61785</v>
      </c>
      <c r="F63" s="24">
        <f>SUM(F64:F64)</f>
        <v>10675</v>
      </c>
      <c r="G63" s="26">
        <f>SUM(E63*100/D63)</f>
        <v>85.26773392216396</v>
      </c>
    </row>
    <row r="64" spans="1:7" ht="18.75">
      <c r="A64" s="13"/>
      <c r="B64" s="14"/>
      <c r="C64" s="113" t="s">
        <v>22</v>
      </c>
      <c r="D64" s="16">
        <v>72460</v>
      </c>
      <c r="E64" s="16">
        <v>61785</v>
      </c>
      <c r="F64" s="7">
        <f t="shared" si="4"/>
        <v>10675</v>
      </c>
      <c r="G64" s="19">
        <f t="shared" si="5"/>
        <v>85.26773392216396</v>
      </c>
    </row>
    <row r="65" spans="1:7" ht="18" customHeight="1">
      <c r="A65" s="13"/>
      <c r="B65" s="22" t="s">
        <v>123</v>
      </c>
      <c r="C65" s="66"/>
      <c r="D65" s="24">
        <f>SUM(D66:D67)</f>
        <v>25352</v>
      </c>
      <c r="E65" s="24">
        <f>SUM(E66:E67)</f>
        <v>15352</v>
      </c>
      <c r="F65" s="24">
        <f>SUM(F66:F67)</f>
        <v>10000</v>
      </c>
      <c r="G65" s="26">
        <f>SUM(E65*100/D65)</f>
        <v>60.555380246134426</v>
      </c>
    </row>
    <row r="66" spans="1:7" ht="18" customHeight="1">
      <c r="A66" s="13"/>
      <c r="B66" s="14"/>
      <c r="C66" s="109" t="s">
        <v>143</v>
      </c>
      <c r="D66" s="16">
        <v>15352</v>
      </c>
      <c r="E66" s="16">
        <v>15352</v>
      </c>
      <c r="F66" s="7">
        <f aca="true" t="shared" si="6" ref="F66:F144">SUM(D66-E66)</f>
        <v>0</v>
      </c>
      <c r="G66" s="19">
        <f aca="true" t="shared" si="7" ref="G66:G144">SUM(E66*100/D66)</f>
        <v>100</v>
      </c>
    </row>
    <row r="67" spans="1:7" ht="18" customHeight="1">
      <c r="A67" s="13"/>
      <c r="B67" s="14"/>
      <c r="C67" s="109" t="s">
        <v>144</v>
      </c>
      <c r="D67" s="16">
        <v>10000</v>
      </c>
      <c r="E67" s="16">
        <v>0</v>
      </c>
      <c r="F67" s="7">
        <f t="shared" si="6"/>
        <v>10000</v>
      </c>
      <c r="G67" s="19">
        <f t="shared" si="7"/>
        <v>0</v>
      </c>
    </row>
    <row r="68" spans="1:7" ht="18" customHeight="1">
      <c r="A68" s="13"/>
      <c r="B68" s="22" t="s">
        <v>147</v>
      </c>
      <c r="C68" s="109"/>
      <c r="D68" s="24">
        <f>SUM(D69:D100)</f>
        <v>802728</v>
      </c>
      <c r="E68" s="24">
        <f>SUM(E69:E100)</f>
        <v>552752.5</v>
      </c>
      <c r="F68" s="24">
        <f>SUM(F69:F100)</f>
        <v>249975.5</v>
      </c>
      <c r="G68" s="26">
        <f>SUM(E68*100/D68)</f>
        <v>68.8592524491484</v>
      </c>
    </row>
    <row r="69" spans="1:7" ht="18" customHeight="1">
      <c r="A69" s="13"/>
      <c r="B69" s="14"/>
      <c r="C69" s="109" t="s">
        <v>184</v>
      </c>
      <c r="D69" s="16">
        <v>40000</v>
      </c>
      <c r="E69" s="16">
        <v>34477</v>
      </c>
      <c r="F69" s="7">
        <f t="shared" si="6"/>
        <v>5523</v>
      </c>
      <c r="G69" s="19">
        <f>SUM(E69*100/D69)</f>
        <v>86.1925</v>
      </c>
    </row>
    <row r="70" spans="1:7" ht="18" customHeight="1">
      <c r="A70" s="13"/>
      <c r="B70" s="14"/>
      <c r="C70" s="109" t="s">
        <v>185</v>
      </c>
      <c r="D70" s="16">
        <v>3000</v>
      </c>
      <c r="E70" s="16">
        <v>0</v>
      </c>
      <c r="F70" s="7">
        <f t="shared" si="6"/>
        <v>3000</v>
      </c>
      <c r="G70" s="148">
        <f>SUM(E70*100/D70)</f>
        <v>0</v>
      </c>
    </row>
    <row r="71" spans="1:7" ht="18" customHeight="1">
      <c r="A71" s="13"/>
      <c r="B71" s="14"/>
      <c r="C71" s="109" t="s">
        <v>186</v>
      </c>
      <c r="D71" s="16">
        <v>129340</v>
      </c>
      <c r="E71" s="16">
        <v>127787</v>
      </c>
      <c r="F71" s="7">
        <f t="shared" si="6"/>
        <v>1553</v>
      </c>
      <c r="G71" s="19">
        <f t="shared" si="7"/>
        <v>98.79928869645894</v>
      </c>
    </row>
    <row r="72" spans="1:7" ht="18" customHeight="1">
      <c r="A72" s="13"/>
      <c r="B72" s="14"/>
      <c r="C72" s="109" t="s">
        <v>187</v>
      </c>
      <c r="D72" s="16"/>
      <c r="E72" s="16">
        <v>0</v>
      </c>
      <c r="F72" s="7">
        <f t="shared" si="6"/>
        <v>0</v>
      </c>
      <c r="G72" s="19" t="e">
        <f t="shared" si="7"/>
        <v>#DIV/0!</v>
      </c>
    </row>
    <row r="73" spans="1:7" ht="18" customHeight="1">
      <c r="A73" s="13"/>
      <c r="B73" s="14"/>
      <c r="C73" s="109" t="s">
        <v>188</v>
      </c>
      <c r="D73" s="16">
        <v>50000</v>
      </c>
      <c r="E73" s="16">
        <v>38398</v>
      </c>
      <c r="F73" s="7">
        <f t="shared" si="6"/>
        <v>11602</v>
      </c>
      <c r="G73" s="19">
        <f>SUM(E73*100/D73)</f>
        <v>76.796</v>
      </c>
    </row>
    <row r="74" spans="1:7" ht="18" customHeight="1">
      <c r="A74" s="13"/>
      <c r="B74" s="14"/>
      <c r="C74" s="109" t="s">
        <v>189</v>
      </c>
      <c r="D74" s="16">
        <v>36648</v>
      </c>
      <c r="E74" s="16">
        <v>36648</v>
      </c>
      <c r="F74" s="7">
        <f t="shared" si="6"/>
        <v>0</v>
      </c>
      <c r="G74" s="19">
        <f t="shared" si="7"/>
        <v>100</v>
      </c>
    </row>
    <row r="75" spans="1:7" ht="18" customHeight="1">
      <c r="A75" s="13"/>
      <c r="B75" s="14"/>
      <c r="C75" s="109" t="s">
        <v>190</v>
      </c>
      <c r="D75" s="16">
        <v>10000</v>
      </c>
      <c r="E75" s="16">
        <v>0</v>
      </c>
      <c r="F75" s="7">
        <f t="shared" si="6"/>
        <v>10000</v>
      </c>
      <c r="G75" s="19">
        <f t="shared" si="7"/>
        <v>0</v>
      </c>
    </row>
    <row r="76" spans="1:7" ht="18" customHeight="1">
      <c r="A76" s="13"/>
      <c r="B76" s="14"/>
      <c r="C76" s="109" t="s">
        <v>191</v>
      </c>
      <c r="D76" s="16">
        <v>10000</v>
      </c>
      <c r="E76" s="16">
        <v>0</v>
      </c>
      <c r="F76" s="7">
        <f t="shared" si="6"/>
        <v>10000</v>
      </c>
      <c r="G76" s="19">
        <f t="shared" si="7"/>
        <v>0</v>
      </c>
    </row>
    <row r="77" spans="1:7" ht="18" customHeight="1">
      <c r="A77" s="13"/>
      <c r="B77" s="14"/>
      <c r="C77" s="109" t="s">
        <v>192</v>
      </c>
      <c r="D77" s="16">
        <v>10000</v>
      </c>
      <c r="E77" s="16">
        <v>8420</v>
      </c>
      <c r="F77" s="7">
        <f t="shared" si="6"/>
        <v>1580</v>
      </c>
      <c r="G77" s="19">
        <f t="shared" si="7"/>
        <v>84.2</v>
      </c>
    </row>
    <row r="78" spans="1:7" ht="18" customHeight="1">
      <c r="A78" s="13"/>
      <c r="B78" s="14"/>
      <c r="C78" s="109" t="s">
        <v>193</v>
      </c>
      <c r="D78" s="16">
        <v>10000</v>
      </c>
      <c r="E78" s="16">
        <v>0</v>
      </c>
      <c r="F78" s="7">
        <f t="shared" si="6"/>
        <v>10000</v>
      </c>
      <c r="G78" s="19">
        <f t="shared" si="7"/>
        <v>0</v>
      </c>
    </row>
    <row r="79" spans="1:7" ht="18" customHeight="1">
      <c r="A79" s="13"/>
      <c r="B79" s="14"/>
      <c r="C79" s="109" t="s">
        <v>194</v>
      </c>
      <c r="D79" s="16">
        <v>10000</v>
      </c>
      <c r="E79" s="16">
        <v>0</v>
      </c>
      <c r="F79" s="7">
        <f t="shared" si="6"/>
        <v>10000</v>
      </c>
      <c r="G79" s="19">
        <f t="shared" si="7"/>
        <v>0</v>
      </c>
    </row>
    <row r="80" spans="1:7" ht="18" customHeight="1">
      <c r="A80" s="13"/>
      <c r="B80" s="14"/>
      <c r="C80" s="109" t="s">
        <v>195</v>
      </c>
      <c r="D80" s="16">
        <v>10000</v>
      </c>
      <c r="E80" s="16">
        <v>8000</v>
      </c>
      <c r="F80" s="7">
        <f t="shared" si="6"/>
        <v>2000</v>
      </c>
      <c r="G80" s="19">
        <f t="shared" si="7"/>
        <v>80</v>
      </c>
    </row>
    <row r="81" spans="1:7" ht="18" customHeight="1">
      <c r="A81" s="13"/>
      <c r="B81" s="14"/>
      <c r="C81" s="109" t="s">
        <v>196</v>
      </c>
      <c r="D81" s="16">
        <v>10000</v>
      </c>
      <c r="E81" s="16">
        <v>0</v>
      </c>
      <c r="F81" s="7">
        <f t="shared" si="6"/>
        <v>10000</v>
      </c>
      <c r="G81" s="19">
        <f t="shared" si="7"/>
        <v>0</v>
      </c>
    </row>
    <row r="82" spans="1:7" ht="18" customHeight="1">
      <c r="A82" s="13"/>
      <c r="B82" s="14"/>
      <c r="C82" s="109" t="s">
        <v>145</v>
      </c>
      <c r="D82" s="16">
        <v>71200</v>
      </c>
      <c r="E82" s="16">
        <v>42420</v>
      </c>
      <c r="F82" s="7">
        <f t="shared" si="6"/>
        <v>28780</v>
      </c>
      <c r="G82" s="19">
        <f t="shared" si="7"/>
        <v>59.57865168539326</v>
      </c>
    </row>
    <row r="83" spans="1:7" ht="18" customHeight="1">
      <c r="A83" s="13"/>
      <c r="B83" s="14"/>
      <c r="C83" s="14" t="s">
        <v>197</v>
      </c>
      <c r="D83" s="16">
        <v>10000</v>
      </c>
      <c r="E83" s="16">
        <v>1500</v>
      </c>
      <c r="F83" s="16">
        <f t="shared" si="6"/>
        <v>8500</v>
      </c>
      <c r="G83" s="18">
        <f t="shared" si="7"/>
        <v>15</v>
      </c>
    </row>
    <row r="84" spans="1:7" ht="18" customHeight="1">
      <c r="A84" s="13"/>
      <c r="B84" s="14"/>
      <c r="C84" s="14" t="s">
        <v>198</v>
      </c>
      <c r="D84" s="16">
        <v>5000</v>
      </c>
      <c r="E84" s="16">
        <v>0</v>
      </c>
      <c r="F84" s="16">
        <f t="shared" si="6"/>
        <v>5000</v>
      </c>
      <c r="G84" s="18">
        <f t="shared" si="7"/>
        <v>0</v>
      </c>
    </row>
    <row r="85" spans="1:7" ht="18" customHeight="1">
      <c r="A85" s="13"/>
      <c r="B85" s="14"/>
      <c r="C85" s="14" t="s">
        <v>199</v>
      </c>
      <c r="D85" s="16">
        <v>30000</v>
      </c>
      <c r="E85" s="16">
        <v>0</v>
      </c>
      <c r="F85" s="16">
        <f t="shared" si="6"/>
        <v>30000</v>
      </c>
      <c r="G85" s="18">
        <f aca="true" t="shared" si="8" ref="G85:G96">SUM(E85*100/D85)</f>
        <v>0</v>
      </c>
    </row>
    <row r="86" spans="1:7" ht="18" customHeight="1">
      <c r="A86" s="13"/>
      <c r="B86" s="14"/>
      <c r="C86" s="14" t="s">
        <v>200</v>
      </c>
      <c r="D86" s="16">
        <v>20000</v>
      </c>
      <c r="E86" s="16">
        <v>0</v>
      </c>
      <c r="F86" s="16">
        <f t="shared" si="6"/>
        <v>20000</v>
      </c>
      <c r="G86" s="18">
        <f t="shared" si="8"/>
        <v>0</v>
      </c>
    </row>
    <row r="87" spans="1:7" ht="18" customHeight="1">
      <c r="A87" s="13"/>
      <c r="B87" s="14"/>
      <c r="C87" s="14" t="s">
        <v>201</v>
      </c>
      <c r="D87" s="16">
        <v>21540</v>
      </c>
      <c r="E87" s="16">
        <v>21540</v>
      </c>
      <c r="F87" s="16">
        <f t="shared" si="6"/>
        <v>0</v>
      </c>
      <c r="G87" s="18">
        <f t="shared" si="8"/>
        <v>100</v>
      </c>
    </row>
    <row r="88" spans="1:7" ht="18" customHeight="1">
      <c r="A88" s="13"/>
      <c r="B88" s="14"/>
      <c r="C88" s="14" t="s">
        <v>202</v>
      </c>
      <c r="D88" s="16">
        <v>30000</v>
      </c>
      <c r="E88" s="16">
        <v>27020</v>
      </c>
      <c r="F88" s="16">
        <f t="shared" si="6"/>
        <v>2980</v>
      </c>
      <c r="G88" s="18">
        <f t="shared" si="8"/>
        <v>90.06666666666666</v>
      </c>
    </row>
    <row r="89" spans="1:7" ht="18" customHeight="1">
      <c r="A89" s="13"/>
      <c r="B89" s="14"/>
      <c r="C89" s="14" t="s">
        <v>203</v>
      </c>
      <c r="D89" s="16">
        <v>6000</v>
      </c>
      <c r="E89" s="16">
        <v>5930</v>
      </c>
      <c r="F89" s="16">
        <f t="shared" si="6"/>
        <v>70</v>
      </c>
      <c r="G89" s="18">
        <f t="shared" si="8"/>
        <v>98.83333333333333</v>
      </c>
    </row>
    <row r="90" spans="1:7" ht="18" customHeight="1">
      <c r="A90" s="13"/>
      <c r="B90" s="14"/>
      <c r="C90" s="14" t="s">
        <v>204</v>
      </c>
      <c r="D90" s="16">
        <v>10000</v>
      </c>
      <c r="E90" s="16">
        <v>0</v>
      </c>
      <c r="F90" s="16">
        <f t="shared" si="6"/>
        <v>10000</v>
      </c>
      <c r="G90" s="18">
        <f t="shared" si="8"/>
        <v>0</v>
      </c>
    </row>
    <row r="91" spans="1:7" ht="18" customHeight="1">
      <c r="A91" s="13"/>
      <c r="B91" s="14"/>
      <c r="C91" s="14" t="s">
        <v>205</v>
      </c>
      <c r="D91" s="16">
        <v>15000</v>
      </c>
      <c r="E91" s="16">
        <v>9400</v>
      </c>
      <c r="F91" s="16">
        <f t="shared" si="6"/>
        <v>5600</v>
      </c>
      <c r="G91" s="18">
        <f t="shared" si="8"/>
        <v>62.666666666666664</v>
      </c>
    </row>
    <row r="92" spans="1:7" ht="18" customHeight="1">
      <c r="A92" s="13"/>
      <c r="B92" s="14"/>
      <c r="C92" s="14" t="s">
        <v>206</v>
      </c>
      <c r="D92" s="16">
        <v>5000</v>
      </c>
      <c r="E92" s="16">
        <v>0</v>
      </c>
      <c r="F92" s="16">
        <f t="shared" si="6"/>
        <v>5000</v>
      </c>
      <c r="G92" s="18">
        <f t="shared" si="8"/>
        <v>0</v>
      </c>
    </row>
    <row r="93" spans="1:7" ht="18" customHeight="1">
      <c r="A93" s="13"/>
      <c r="B93" s="14"/>
      <c r="C93" s="163" t="s">
        <v>302</v>
      </c>
      <c r="D93" s="16">
        <v>15000</v>
      </c>
      <c r="E93" s="16">
        <v>0</v>
      </c>
      <c r="F93" s="16">
        <f t="shared" si="6"/>
        <v>15000</v>
      </c>
      <c r="G93" s="18">
        <f t="shared" si="8"/>
        <v>0</v>
      </c>
    </row>
    <row r="94" spans="1:7" ht="18" customHeight="1">
      <c r="A94" s="13"/>
      <c r="B94" s="14"/>
      <c r="C94" s="14" t="s">
        <v>207</v>
      </c>
      <c r="D94" s="16">
        <v>15000</v>
      </c>
      <c r="E94" s="16">
        <v>0</v>
      </c>
      <c r="F94" s="16">
        <f t="shared" si="6"/>
        <v>15000</v>
      </c>
      <c r="G94" s="18">
        <f t="shared" si="8"/>
        <v>0</v>
      </c>
    </row>
    <row r="95" spans="1:7" ht="18" customHeight="1">
      <c r="A95" s="13"/>
      <c r="B95" s="14"/>
      <c r="C95" s="14" t="s">
        <v>208</v>
      </c>
      <c r="D95" s="16">
        <v>10000</v>
      </c>
      <c r="E95" s="16">
        <v>10000</v>
      </c>
      <c r="F95" s="16">
        <f t="shared" si="6"/>
        <v>0</v>
      </c>
      <c r="G95" s="18">
        <f t="shared" si="8"/>
        <v>100</v>
      </c>
    </row>
    <row r="96" spans="1:7" ht="18" customHeight="1">
      <c r="A96" s="13"/>
      <c r="B96" s="14"/>
      <c r="C96" s="14" t="s">
        <v>209</v>
      </c>
      <c r="D96" s="16">
        <v>30000</v>
      </c>
      <c r="E96" s="16">
        <v>29925</v>
      </c>
      <c r="F96" s="16">
        <f t="shared" si="6"/>
        <v>75</v>
      </c>
      <c r="G96" s="18">
        <f t="shared" si="8"/>
        <v>99.75</v>
      </c>
    </row>
    <row r="97" spans="1:7" ht="18" customHeight="1">
      <c r="A97" s="187" t="s">
        <v>3</v>
      </c>
      <c r="B97" s="187"/>
      <c r="C97" s="187"/>
      <c r="D97" s="11" t="s">
        <v>4</v>
      </c>
      <c r="E97" s="11" t="s">
        <v>5</v>
      </c>
      <c r="F97" s="11" t="s">
        <v>6</v>
      </c>
      <c r="G97" s="17" t="s">
        <v>7</v>
      </c>
    </row>
    <row r="98" spans="1:7" ht="18" customHeight="1">
      <c r="A98" s="13"/>
      <c r="B98" s="14"/>
      <c r="C98" s="14" t="s">
        <v>210</v>
      </c>
      <c r="D98" s="16">
        <v>20000</v>
      </c>
      <c r="E98" s="16">
        <v>17870</v>
      </c>
      <c r="F98" s="16">
        <f>SUM(D98-E98)</f>
        <v>2130</v>
      </c>
      <c r="G98" s="18">
        <f>SUM(E98*100/D98)</f>
        <v>89.35</v>
      </c>
    </row>
    <row r="99" spans="1:7" ht="18" customHeight="1">
      <c r="A99" s="13"/>
      <c r="B99" s="14"/>
      <c r="C99" s="14" t="s">
        <v>146</v>
      </c>
      <c r="D99" s="16">
        <v>150000</v>
      </c>
      <c r="E99" s="16">
        <v>133417.5</v>
      </c>
      <c r="F99" s="16">
        <f>SUM(D99-E99)</f>
        <v>16582.5</v>
      </c>
      <c r="G99" s="18">
        <f>SUM(E99*100/D99)</f>
        <v>88.945</v>
      </c>
    </row>
    <row r="100" spans="1:7" ht="18" customHeight="1">
      <c r="A100" s="13"/>
      <c r="B100" s="14"/>
      <c r="C100" s="14" t="s">
        <v>130</v>
      </c>
      <c r="D100" s="16">
        <v>10000</v>
      </c>
      <c r="E100" s="16">
        <v>0</v>
      </c>
      <c r="F100" s="16">
        <f>SUM(D100-E100)</f>
        <v>10000</v>
      </c>
      <c r="G100" s="18">
        <f>SUM(E100*100/D100)</f>
        <v>0</v>
      </c>
    </row>
    <row r="101" spans="1:7" ht="18" customHeight="1">
      <c r="A101" s="21" t="s">
        <v>23</v>
      </c>
      <c r="B101" s="4"/>
      <c r="C101" s="15"/>
      <c r="D101" s="24">
        <f>SUM(D102:D106)</f>
        <v>277000</v>
      </c>
      <c r="E101" s="24">
        <f>SUM(E102:E106)</f>
        <v>244486</v>
      </c>
      <c r="F101" s="24">
        <f>SUM(F102:F106)</f>
        <v>32514</v>
      </c>
      <c r="G101" s="26">
        <f>SUM(E101*100/D101)</f>
        <v>88.26209386281589</v>
      </c>
    </row>
    <row r="102" spans="1:7" ht="18" customHeight="1">
      <c r="A102" s="13"/>
      <c r="B102" s="15" t="s">
        <v>24</v>
      </c>
      <c r="C102" s="104"/>
      <c r="D102" s="16">
        <v>70000</v>
      </c>
      <c r="E102" s="16">
        <v>69666</v>
      </c>
      <c r="F102" s="7">
        <f t="shared" si="6"/>
        <v>334</v>
      </c>
      <c r="G102" s="19">
        <f>SUM(E102*100/D102)</f>
        <v>99.52285714285715</v>
      </c>
    </row>
    <row r="103" spans="1:7" ht="18" customHeight="1">
      <c r="A103" s="13"/>
      <c r="B103" s="14" t="s">
        <v>25</v>
      </c>
      <c r="C103" s="14"/>
      <c r="D103" s="16">
        <v>2000</v>
      </c>
      <c r="E103" s="16">
        <v>0</v>
      </c>
      <c r="F103" s="7">
        <f t="shared" si="6"/>
        <v>2000</v>
      </c>
      <c r="G103" s="19">
        <f t="shared" si="7"/>
        <v>0</v>
      </c>
    </row>
    <row r="104" spans="1:7" ht="18" customHeight="1">
      <c r="A104" s="110"/>
      <c r="B104" s="15" t="s">
        <v>26</v>
      </c>
      <c r="C104" s="4"/>
      <c r="D104" s="107">
        <v>150000</v>
      </c>
      <c r="E104" s="107">
        <v>124830</v>
      </c>
      <c r="F104" s="107">
        <f t="shared" si="6"/>
        <v>25170</v>
      </c>
      <c r="G104" s="19">
        <f t="shared" si="7"/>
        <v>83.22</v>
      </c>
    </row>
    <row r="105" spans="1:7" ht="18" customHeight="1">
      <c r="A105" s="13"/>
      <c r="B105" s="15" t="s">
        <v>28</v>
      </c>
      <c r="C105" s="15"/>
      <c r="D105" s="16">
        <v>50000</v>
      </c>
      <c r="E105" s="16">
        <v>49990</v>
      </c>
      <c r="F105" s="7">
        <f t="shared" si="6"/>
        <v>10</v>
      </c>
      <c r="G105" s="19">
        <f t="shared" si="7"/>
        <v>99.98</v>
      </c>
    </row>
    <row r="106" spans="1:9" s="23" customFormat="1" ht="18" customHeight="1">
      <c r="A106" s="13"/>
      <c r="B106" s="6" t="s">
        <v>148</v>
      </c>
      <c r="C106" s="66"/>
      <c r="D106" s="107">
        <v>5000</v>
      </c>
      <c r="E106" s="16">
        <v>0</v>
      </c>
      <c r="F106" s="7">
        <f t="shared" si="6"/>
        <v>5000</v>
      </c>
      <c r="G106" s="19">
        <f t="shared" si="7"/>
        <v>0</v>
      </c>
      <c r="I106" s="155"/>
    </row>
    <row r="107" spans="1:7" ht="18" customHeight="1">
      <c r="A107" s="21" t="s">
        <v>29</v>
      </c>
      <c r="B107" s="22"/>
      <c r="C107" s="25"/>
      <c r="D107" s="24">
        <f>SUM(D108:D110)</f>
        <v>1100000</v>
      </c>
      <c r="E107" s="24">
        <f>SUM(E108:E110)</f>
        <v>1069430.09</v>
      </c>
      <c r="F107" s="11">
        <f>SUM(D107-E107)</f>
        <v>30569.909999999916</v>
      </c>
      <c r="G107" s="26">
        <f>SUM(E107*100/D107)</f>
        <v>97.22091727272729</v>
      </c>
    </row>
    <row r="108" spans="1:7" ht="18" customHeight="1">
      <c r="A108" s="13"/>
      <c r="B108" s="14" t="s">
        <v>30</v>
      </c>
      <c r="C108" s="15"/>
      <c r="D108" s="16">
        <v>1010000</v>
      </c>
      <c r="E108" s="16">
        <v>982027.73</v>
      </c>
      <c r="F108" s="7">
        <f>SUM(D108-E108)</f>
        <v>27972.27000000002</v>
      </c>
      <c r="G108" s="19">
        <f>SUM(E108*100/D108)</f>
        <v>97.23046831683169</v>
      </c>
    </row>
    <row r="109" spans="1:9" s="23" customFormat="1" ht="18" customHeight="1">
      <c r="A109" s="13"/>
      <c r="B109" s="14" t="s">
        <v>211</v>
      </c>
      <c r="C109" s="15"/>
      <c r="D109" s="16">
        <v>85000</v>
      </c>
      <c r="E109" s="16">
        <v>83163.36</v>
      </c>
      <c r="F109" s="7">
        <f t="shared" si="6"/>
        <v>1836.6399999999994</v>
      </c>
      <c r="G109" s="19">
        <f t="shared" si="7"/>
        <v>97.83924705882353</v>
      </c>
      <c r="I109" s="155"/>
    </row>
    <row r="110" spans="1:7" ht="18" customHeight="1">
      <c r="A110" s="13"/>
      <c r="B110" s="14" t="s">
        <v>212</v>
      </c>
      <c r="C110" s="15"/>
      <c r="D110" s="16">
        <v>5000</v>
      </c>
      <c r="E110" s="16">
        <v>4239</v>
      </c>
      <c r="F110" s="7">
        <f t="shared" si="6"/>
        <v>761</v>
      </c>
      <c r="G110" s="19">
        <f t="shared" si="7"/>
        <v>84.78</v>
      </c>
    </row>
    <row r="111" spans="1:7" ht="18" customHeight="1">
      <c r="A111" s="21" t="s">
        <v>31</v>
      </c>
      <c r="B111" s="22"/>
      <c r="C111" s="25"/>
      <c r="D111" s="24">
        <f>SUM(D112)</f>
        <v>779000</v>
      </c>
      <c r="E111" s="24">
        <f>SUM(E112)</f>
        <v>739000</v>
      </c>
      <c r="F111" s="11">
        <f>SUM(D111-E111)</f>
        <v>40000</v>
      </c>
      <c r="G111" s="26">
        <f t="shared" si="7"/>
        <v>94.86521181001284</v>
      </c>
    </row>
    <row r="112" spans="1:7" ht="18" customHeight="1">
      <c r="A112" s="13"/>
      <c r="B112" s="152" t="s">
        <v>150</v>
      </c>
      <c r="C112" s="15"/>
      <c r="D112" s="24">
        <f>SUM(D119:D172)+D113</f>
        <v>779000</v>
      </c>
      <c r="E112" s="24">
        <f>SUM(E119:E172)+E113</f>
        <v>739000</v>
      </c>
      <c r="F112" s="11">
        <f>SUM(D112-E112)</f>
        <v>40000</v>
      </c>
      <c r="G112" s="26">
        <f t="shared" si="7"/>
        <v>94.86521181001284</v>
      </c>
    </row>
    <row r="113" spans="1:7" ht="18" customHeight="1">
      <c r="A113" s="13"/>
      <c r="B113" s="14"/>
      <c r="C113" s="15" t="s">
        <v>151</v>
      </c>
      <c r="D113" s="16">
        <f>SUM(D114:D118)</f>
        <v>70000</v>
      </c>
      <c r="E113" s="16">
        <f>SUM(E114:E118)</f>
        <v>35000</v>
      </c>
      <c r="F113" s="7">
        <f>SUM(D113-E113)</f>
        <v>35000</v>
      </c>
      <c r="G113" s="19">
        <f t="shared" si="7"/>
        <v>50</v>
      </c>
    </row>
    <row r="114" spans="1:7" ht="18" customHeight="1">
      <c r="A114" s="13"/>
      <c r="B114" s="14"/>
      <c r="C114" s="15" t="s">
        <v>213</v>
      </c>
      <c r="D114" s="16">
        <v>35000</v>
      </c>
      <c r="E114" s="16">
        <v>0</v>
      </c>
      <c r="F114" s="7">
        <f t="shared" si="6"/>
        <v>35000</v>
      </c>
      <c r="G114" s="19">
        <f t="shared" si="7"/>
        <v>0</v>
      </c>
    </row>
    <row r="115" spans="1:7" ht="18" customHeight="1">
      <c r="A115" s="13"/>
      <c r="B115" s="14"/>
      <c r="C115" s="15" t="s">
        <v>214</v>
      </c>
      <c r="D115" s="16">
        <v>5000</v>
      </c>
      <c r="E115" s="16">
        <v>5000</v>
      </c>
      <c r="F115" s="7">
        <f t="shared" si="6"/>
        <v>0</v>
      </c>
      <c r="G115" s="19">
        <f t="shared" si="7"/>
        <v>100</v>
      </c>
    </row>
    <row r="116" spans="1:7" ht="18" customHeight="1">
      <c r="A116" s="13"/>
      <c r="B116" s="14"/>
      <c r="C116" s="15" t="s">
        <v>215</v>
      </c>
      <c r="D116" s="16">
        <v>10000</v>
      </c>
      <c r="E116" s="16">
        <v>10000</v>
      </c>
      <c r="F116" s="7">
        <f t="shared" si="6"/>
        <v>0</v>
      </c>
      <c r="G116" s="19">
        <f t="shared" si="7"/>
        <v>100</v>
      </c>
    </row>
    <row r="117" spans="1:7" ht="18" customHeight="1">
      <c r="A117" s="13"/>
      <c r="B117" s="14"/>
      <c r="C117" s="15" t="s">
        <v>216</v>
      </c>
      <c r="D117" s="16">
        <v>10000</v>
      </c>
      <c r="E117" s="16">
        <v>10000</v>
      </c>
      <c r="F117" s="7">
        <f t="shared" si="6"/>
        <v>0</v>
      </c>
      <c r="G117" s="19">
        <f t="shared" si="7"/>
        <v>100</v>
      </c>
    </row>
    <row r="118" spans="1:7" ht="18" customHeight="1">
      <c r="A118" s="13"/>
      <c r="B118" s="14"/>
      <c r="C118" s="15" t="s">
        <v>217</v>
      </c>
      <c r="D118" s="16">
        <v>10000</v>
      </c>
      <c r="E118" s="16">
        <v>10000</v>
      </c>
      <c r="F118" s="7">
        <f t="shared" si="6"/>
        <v>0</v>
      </c>
      <c r="G118" s="19">
        <f t="shared" si="7"/>
        <v>100</v>
      </c>
    </row>
    <row r="119" spans="1:7" ht="18" customHeight="1">
      <c r="A119" s="13"/>
      <c r="B119" s="14"/>
      <c r="C119" s="164" t="s">
        <v>218</v>
      </c>
      <c r="D119" s="16">
        <v>5000</v>
      </c>
      <c r="E119" s="16">
        <v>5000</v>
      </c>
      <c r="F119" s="7">
        <f t="shared" si="6"/>
        <v>0</v>
      </c>
      <c r="G119" s="19">
        <f t="shared" si="7"/>
        <v>100</v>
      </c>
    </row>
    <row r="120" spans="1:7" ht="18" customHeight="1">
      <c r="A120" s="13"/>
      <c r="B120" s="14"/>
      <c r="C120" s="164" t="s">
        <v>219</v>
      </c>
      <c r="D120" s="16">
        <v>5000</v>
      </c>
      <c r="E120" s="16">
        <v>5000</v>
      </c>
      <c r="F120" s="7">
        <f t="shared" si="6"/>
        <v>0</v>
      </c>
      <c r="G120" s="19">
        <f t="shared" si="7"/>
        <v>100</v>
      </c>
    </row>
    <row r="121" spans="1:7" ht="18" customHeight="1">
      <c r="A121" s="13"/>
      <c r="B121" s="14"/>
      <c r="C121" s="164" t="s">
        <v>220</v>
      </c>
      <c r="D121" s="16">
        <v>5000</v>
      </c>
      <c r="E121" s="16">
        <v>5000</v>
      </c>
      <c r="F121" s="7">
        <f t="shared" si="6"/>
        <v>0</v>
      </c>
      <c r="G121" s="19">
        <f t="shared" si="7"/>
        <v>100</v>
      </c>
    </row>
    <row r="122" spans="1:7" ht="18" customHeight="1">
      <c r="A122" s="13"/>
      <c r="B122" s="14"/>
      <c r="C122" s="164" t="s">
        <v>221</v>
      </c>
      <c r="D122" s="16">
        <v>5000</v>
      </c>
      <c r="E122" s="16">
        <v>5000</v>
      </c>
      <c r="F122" s="7">
        <f t="shared" si="6"/>
        <v>0</v>
      </c>
      <c r="G122" s="19">
        <f t="shared" si="7"/>
        <v>100</v>
      </c>
    </row>
    <row r="123" spans="1:7" ht="18" customHeight="1">
      <c r="A123" s="13"/>
      <c r="B123" s="14"/>
      <c r="C123" s="164" t="s">
        <v>222</v>
      </c>
      <c r="D123" s="16">
        <v>5000</v>
      </c>
      <c r="E123" s="16">
        <v>5000</v>
      </c>
      <c r="F123" s="7">
        <f t="shared" si="6"/>
        <v>0</v>
      </c>
      <c r="G123" s="19">
        <f t="shared" si="7"/>
        <v>100</v>
      </c>
    </row>
    <row r="124" spans="1:7" ht="18" customHeight="1">
      <c r="A124" s="13"/>
      <c r="B124" s="14"/>
      <c r="C124" s="164" t="s">
        <v>223</v>
      </c>
      <c r="D124" s="16">
        <v>5000</v>
      </c>
      <c r="E124" s="16">
        <v>5000</v>
      </c>
      <c r="F124" s="7">
        <f t="shared" si="6"/>
        <v>0</v>
      </c>
      <c r="G124" s="19">
        <f t="shared" si="7"/>
        <v>100</v>
      </c>
    </row>
    <row r="125" spans="1:7" ht="18" customHeight="1">
      <c r="A125" s="13"/>
      <c r="B125" s="14"/>
      <c r="C125" s="164" t="s">
        <v>224</v>
      </c>
      <c r="D125" s="16">
        <v>5000</v>
      </c>
      <c r="E125" s="16">
        <v>5000</v>
      </c>
      <c r="F125" s="7">
        <f t="shared" si="6"/>
        <v>0</v>
      </c>
      <c r="G125" s="19">
        <f t="shared" si="7"/>
        <v>100</v>
      </c>
    </row>
    <row r="126" spans="1:7" ht="18" customHeight="1">
      <c r="A126" s="13"/>
      <c r="B126" s="14"/>
      <c r="C126" s="164" t="s">
        <v>225</v>
      </c>
      <c r="D126" s="16">
        <v>5000</v>
      </c>
      <c r="E126" s="16">
        <v>5000</v>
      </c>
      <c r="F126" s="7">
        <f t="shared" si="6"/>
        <v>0</v>
      </c>
      <c r="G126" s="19">
        <f t="shared" si="7"/>
        <v>100</v>
      </c>
    </row>
    <row r="127" spans="1:7" ht="18" customHeight="1">
      <c r="A127" s="13"/>
      <c r="B127" s="14"/>
      <c r="C127" s="164" t="s">
        <v>226</v>
      </c>
      <c r="D127" s="16">
        <v>5000</v>
      </c>
      <c r="E127" s="16">
        <v>5000</v>
      </c>
      <c r="F127" s="7">
        <f t="shared" si="6"/>
        <v>0</v>
      </c>
      <c r="G127" s="19">
        <f t="shared" si="7"/>
        <v>100</v>
      </c>
    </row>
    <row r="128" spans="1:7" ht="18" customHeight="1">
      <c r="A128" s="13"/>
      <c r="B128" s="14"/>
      <c r="C128" s="164" t="s">
        <v>227</v>
      </c>
      <c r="D128" s="16">
        <v>5000</v>
      </c>
      <c r="E128" s="16">
        <v>5000</v>
      </c>
      <c r="F128" s="7">
        <f t="shared" si="6"/>
        <v>0</v>
      </c>
      <c r="G128" s="19">
        <f t="shared" si="7"/>
        <v>100</v>
      </c>
    </row>
    <row r="129" spans="1:7" ht="18" customHeight="1">
      <c r="A129" s="13"/>
      <c r="B129" s="14"/>
      <c r="C129" s="164" t="s">
        <v>228</v>
      </c>
      <c r="D129" s="16">
        <v>5000</v>
      </c>
      <c r="E129" s="16">
        <v>5000</v>
      </c>
      <c r="F129" s="7">
        <f t="shared" si="6"/>
        <v>0</v>
      </c>
      <c r="G129" s="19">
        <f t="shared" si="7"/>
        <v>100</v>
      </c>
    </row>
    <row r="130" spans="1:7" ht="18" customHeight="1">
      <c r="A130" s="13"/>
      <c r="B130" s="14"/>
      <c r="C130" s="113" t="s">
        <v>229</v>
      </c>
      <c r="D130" s="16">
        <v>10000</v>
      </c>
      <c r="E130" s="16">
        <v>10000</v>
      </c>
      <c r="F130" s="7">
        <f t="shared" si="6"/>
        <v>0</v>
      </c>
      <c r="G130" s="19">
        <f t="shared" si="7"/>
        <v>100</v>
      </c>
    </row>
    <row r="131" spans="1:7" ht="18" customHeight="1">
      <c r="A131" s="13"/>
      <c r="B131" s="14"/>
      <c r="C131" s="113" t="s">
        <v>230</v>
      </c>
      <c r="D131" s="16">
        <v>10000</v>
      </c>
      <c r="E131" s="16">
        <v>10000</v>
      </c>
      <c r="F131" s="7">
        <f t="shared" si="6"/>
        <v>0</v>
      </c>
      <c r="G131" s="19">
        <f t="shared" si="7"/>
        <v>100</v>
      </c>
    </row>
    <row r="132" spans="1:7" ht="18" customHeight="1">
      <c r="A132" s="13"/>
      <c r="B132" s="14"/>
      <c r="C132" s="113" t="s">
        <v>231</v>
      </c>
      <c r="D132" s="16">
        <v>10000</v>
      </c>
      <c r="E132" s="16">
        <v>10000</v>
      </c>
      <c r="F132" s="7">
        <f t="shared" si="6"/>
        <v>0</v>
      </c>
      <c r="G132" s="19">
        <f t="shared" si="7"/>
        <v>100</v>
      </c>
    </row>
    <row r="133" spans="1:7" ht="18" customHeight="1">
      <c r="A133" s="13"/>
      <c r="B133" s="14"/>
      <c r="C133" s="113" t="s">
        <v>232</v>
      </c>
      <c r="D133" s="16">
        <v>10000</v>
      </c>
      <c r="E133" s="16">
        <v>10000</v>
      </c>
      <c r="F133" s="7">
        <f t="shared" si="6"/>
        <v>0</v>
      </c>
      <c r="G133" s="19">
        <f t="shared" si="7"/>
        <v>100</v>
      </c>
    </row>
    <row r="134" spans="1:7" ht="18" customHeight="1">
      <c r="A134" s="13"/>
      <c r="B134" s="14"/>
      <c r="C134" s="113" t="s">
        <v>233</v>
      </c>
      <c r="D134" s="16">
        <v>10000</v>
      </c>
      <c r="E134" s="16">
        <v>10000</v>
      </c>
      <c r="F134" s="7">
        <f t="shared" si="6"/>
        <v>0</v>
      </c>
      <c r="G134" s="19">
        <f t="shared" si="7"/>
        <v>100</v>
      </c>
    </row>
    <row r="135" spans="1:7" ht="18" customHeight="1">
      <c r="A135" s="142"/>
      <c r="B135" s="3"/>
      <c r="C135" s="146" t="s">
        <v>234</v>
      </c>
      <c r="D135" s="16">
        <v>10000</v>
      </c>
      <c r="E135" s="16">
        <v>10000</v>
      </c>
      <c r="F135" s="7">
        <f t="shared" si="6"/>
        <v>0</v>
      </c>
      <c r="G135" s="19">
        <f t="shared" si="7"/>
        <v>100</v>
      </c>
    </row>
    <row r="136" spans="1:7" ht="18" customHeight="1">
      <c r="A136" s="13"/>
      <c r="B136" s="14"/>
      <c r="C136" s="113" t="s">
        <v>235</v>
      </c>
      <c r="D136" s="16">
        <v>10000</v>
      </c>
      <c r="E136" s="16">
        <v>10000</v>
      </c>
      <c r="F136" s="7">
        <f t="shared" si="6"/>
        <v>0</v>
      </c>
      <c r="G136" s="19">
        <f t="shared" si="7"/>
        <v>100</v>
      </c>
    </row>
    <row r="137" spans="1:7" ht="18" customHeight="1">
      <c r="A137" s="110"/>
      <c r="B137" s="4"/>
      <c r="C137" s="147" t="s">
        <v>236</v>
      </c>
      <c r="D137" s="16">
        <v>10000</v>
      </c>
      <c r="E137" s="16">
        <v>10000</v>
      </c>
      <c r="F137" s="7">
        <f t="shared" si="6"/>
        <v>0</v>
      </c>
      <c r="G137" s="19">
        <f t="shared" si="7"/>
        <v>100</v>
      </c>
    </row>
    <row r="138" spans="1:7" ht="18" customHeight="1">
      <c r="A138" s="13"/>
      <c r="B138" s="14"/>
      <c r="C138" s="113" t="s">
        <v>237</v>
      </c>
      <c r="D138" s="16">
        <v>10000</v>
      </c>
      <c r="E138" s="16">
        <v>10000</v>
      </c>
      <c r="F138" s="7">
        <f t="shared" si="6"/>
        <v>0</v>
      </c>
      <c r="G138" s="19">
        <f t="shared" si="7"/>
        <v>100</v>
      </c>
    </row>
    <row r="139" spans="1:7" ht="18" customHeight="1">
      <c r="A139" s="110"/>
      <c r="B139" s="4"/>
      <c r="C139" s="147" t="s">
        <v>303</v>
      </c>
      <c r="D139" s="16">
        <v>10000</v>
      </c>
      <c r="E139" s="16">
        <v>10000</v>
      </c>
      <c r="F139" s="7">
        <f t="shared" si="6"/>
        <v>0</v>
      </c>
      <c r="G139" s="19">
        <f t="shared" si="7"/>
        <v>100</v>
      </c>
    </row>
    <row r="140" spans="1:7" ht="18" customHeight="1">
      <c r="A140" s="13"/>
      <c r="B140" s="14"/>
      <c r="C140" s="113" t="s">
        <v>304</v>
      </c>
      <c r="D140" s="16">
        <v>10000</v>
      </c>
      <c r="E140" s="16">
        <v>10000</v>
      </c>
      <c r="F140" s="7">
        <f t="shared" si="6"/>
        <v>0</v>
      </c>
      <c r="G140" s="19">
        <f t="shared" si="7"/>
        <v>100</v>
      </c>
    </row>
    <row r="141" spans="1:7" ht="18" customHeight="1">
      <c r="A141" s="110"/>
      <c r="B141" s="4"/>
      <c r="C141" s="147" t="s">
        <v>238</v>
      </c>
      <c r="D141" s="16">
        <v>20000</v>
      </c>
      <c r="E141" s="16">
        <v>20000</v>
      </c>
      <c r="F141" s="7">
        <f t="shared" si="6"/>
        <v>0</v>
      </c>
      <c r="G141" s="19">
        <f t="shared" si="7"/>
        <v>100</v>
      </c>
    </row>
    <row r="142" spans="1:7" ht="18" customHeight="1">
      <c r="A142" s="13"/>
      <c r="B142" s="14"/>
      <c r="C142" s="113" t="s">
        <v>239</v>
      </c>
      <c r="D142" s="16">
        <v>20000</v>
      </c>
      <c r="E142" s="16">
        <v>20000</v>
      </c>
      <c r="F142" s="7">
        <f t="shared" si="6"/>
        <v>0</v>
      </c>
      <c r="G142" s="19">
        <f t="shared" si="7"/>
        <v>100</v>
      </c>
    </row>
    <row r="143" spans="1:7" ht="18" customHeight="1">
      <c r="A143" s="110"/>
      <c r="B143" s="4"/>
      <c r="C143" s="147" t="s">
        <v>240</v>
      </c>
      <c r="D143" s="16">
        <v>20000</v>
      </c>
      <c r="E143" s="16">
        <v>20000</v>
      </c>
      <c r="F143" s="7">
        <f t="shared" si="6"/>
        <v>0</v>
      </c>
      <c r="G143" s="19">
        <f t="shared" si="7"/>
        <v>100</v>
      </c>
    </row>
    <row r="144" spans="1:7" ht="18" customHeight="1">
      <c r="A144" s="13"/>
      <c r="B144" s="14"/>
      <c r="C144" s="113" t="s">
        <v>241</v>
      </c>
      <c r="D144" s="16">
        <v>20000</v>
      </c>
      <c r="E144" s="16">
        <v>20000</v>
      </c>
      <c r="F144" s="7">
        <f t="shared" si="6"/>
        <v>0</v>
      </c>
      <c r="G144" s="19">
        <f t="shared" si="7"/>
        <v>100</v>
      </c>
    </row>
    <row r="145" spans="1:7" ht="18" customHeight="1">
      <c r="A145" s="4"/>
      <c r="B145" s="4"/>
      <c r="C145" s="140"/>
      <c r="D145" s="20"/>
      <c r="E145" s="20"/>
      <c r="F145" s="32"/>
      <c r="G145" s="63"/>
    </row>
    <row r="146" spans="1:7" ht="18" customHeight="1">
      <c r="A146" s="187" t="s">
        <v>3</v>
      </c>
      <c r="B146" s="187"/>
      <c r="C146" s="187"/>
      <c r="D146" s="11" t="s">
        <v>4</v>
      </c>
      <c r="E146" s="11" t="s">
        <v>5</v>
      </c>
      <c r="F146" s="11" t="s">
        <v>6</v>
      </c>
      <c r="G146" s="17" t="s">
        <v>7</v>
      </c>
    </row>
    <row r="147" spans="1:7" ht="18" customHeight="1">
      <c r="A147" s="13"/>
      <c r="B147" s="14"/>
      <c r="C147" s="113" t="s">
        <v>242</v>
      </c>
      <c r="D147" s="16">
        <v>20000</v>
      </c>
      <c r="E147" s="16">
        <v>20000</v>
      </c>
      <c r="F147" s="7">
        <f>SUM(D147-E147)</f>
        <v>0</v>
      </c>
      <c r="G147" s="19">
        <f>SUM(E147*100/D147)</f>
        <v>100</v>
      </c>
    </row>
    <row r="148" spans="1:7" ht="18" customHeight="1">
      <c r="A148" s="142"/>
      <c r="B148" s="3"/>
      <c r="C148" s="146" t="s">
        <v>243</v>
      </c>
      <c r="D148" s="16">
        <v>20000</v>
      </c>
      <c r="E148" s="16">
        <v>20000</v>
      </c>
      <c r="F148" s="7">
        <f aca="true" t="shared" si="9" ref="F148:F172">SUM(D148-E148)</f>
        <v>0</v>
      </c>
      <c r="G148" s="19">
        <f aca="true" t="shared" si="10" ref="G148:G172">SUM(E148*100/D148)</f>
        <v>100</v>
      </c>
    </row>
    <row r="149" spans="1:7" ht="18" customHeight="1">
      <c r="A149" s="13"/>
      <c r="B149" s="14"/>
      <c r="C149" s="113" t="s">
        <v>244</v>
      </c>
      <c r="D149" s="16">
        <v>20000</v>
      </c>
      <c r="E149" s="16">
        <v>20000</v>
      </c>
      <c r="F149" s="7">
        <f t="shared" si="9"/>
        <v>0</v>
      </c>
      <c r="G149" s="19">
        <f t="shared" si="10"/>
        <v>100</v>
      </c>
    </row>
    <row r="150" spans="1:7" ht="18" customHeight="1">
      <c r="A150" s="110"/>
      <c r="B150" s="4"/>
      <c r="C150" s="147" t="s">
        <v>245</v>
      </c>
      <c r="D150" s="16">
        <v>20000</v>
      </c>
      <c r="E150" s="16">
        <v>20000</v>
      </c>
      <c r="F150" s="7">
        <f t="shared" si="9"/>
        <v>0</v>
      </c>
      <c r="G150" s="19">
        <f t="shared" si="10"/>
        <v>100</v>
      </c>
    </row>
    <row r="151" spans="1:7" ht="18" customHeight="1">
      <c r="A151" s="13"/>
      <c r="B151" s="14"/>
      <c r="C151" s="113" t="s">
        <v>246</v>
      </c>
      <c r="D151" s="16">
        <v>20000</v>
      </c>
      <c r="E151" s="16">
        <v>20000</v>
      </c>
      <c r="F151" s="7">
        <f t="shared" si="9"/>
        <v>0</v>
      </c>
      <c r="G151" s="19">
        <f t="shared" si="10"/>
        <v>100</v>
      </c>
    </row>
    <row r="152" spans="1:7" ht="18" customHeight="1">
      <c r="A152" s="110"/>
      <c r="B152" s="4"/>
      <c r="C152" s="147" t="s">
        <v>247</v>
      </c>
      <c r="D152" s="16">
        <v>20000</v>
      </c>
      <c r="E152" s="16">
        <v>20000</v>
      </c>
      <c r="F152" s="7">
        <f t="shared" si="9"/>
        <v>0</v>
      </c>
      <c r="G152" s="19">
        <f t="shared" si="10"/>
        <v>100</v>
      </c>
    </row>
    <row r="153" spans="1:7" ht="18" customHeight="1">
      <c r="A153" s="13"/>
      <c r="B153" s="14"/>
      <c r="C153" s="113" t="s">
        <v>248</v>
      </c>
      <c r="D153" s="16">
        <v>20000</v>
      </c>
      <c r="E153" s="16">
        <v>20000</v>
      </c>
      <c r="F153" s="7">
        <f t="shared" si="9"/>
        <v>0</v>
      </c>
      <c r="G153" s="19">
        <f t="shared" si="10"/>
        <v>100</v>
      </c>
    </row>
    <row r="154" spans="1:7" ht="18" customHeight="1">
      <c r="A154" s="110"/>
      <c r="B154" s="4"/>
      <c r="C154" s="147" t="s">
        <v>249</v>
      </c>
      <c r="D154" s="16">
        <v>5000</v>
      </c>
      <c r="E154" s="16">
        <v>0</v>
      </c>
      <c r="F154" s="7">
        <f t="shared" si="9"/>
        <v>5000</v>
      </c>
      <c r="G154" s="19">
        <f t="shared" si="10"/>
        <v>0</v>
      </c>
    </row>
    <row r="155" spans="1:7" ht="18" customHeight="1">
      <c r="A155" s="13"/>
      <c r="B155" s="14"/>
      <c r="C155" s="113" t="s">
        <v>250</v>
      </c>
      <c r="D155" s="16">
        <v>10000</v>
      </c>
      <c r="E155" s="16">
        <v>10000</v>
      </c>
      <c r="F155" s="7">
        <f t="shared" si="9"/>
        <v>0</v>
      </c>
      <c r="G155" s="19">
        <f t="shared" si="10"/>
        <v>100</v>
      </c>
    </row>
    <row r="156" spans="1:7" ht="18" customHeight="1">
      <c r="A156" s="110"/>
      <c r="B156" s="4"/>
      <c r="C156" s="147" t="s">
        <v>251</v>
      </c>
      <c r="D156" s="16">
        <v>10000</v>
      </c>
      <c r="E156" s="16">
        <v>10000</v>
      </c>
      <c r="F156" s="7">
        <f t="shared" si="9"/>
        <v>0</v>
      </c>
      <c r="G156" s="19">
        <f t="shared" si="10"/>
        <v>100</v>
      </c>
    </row>
    <row r="157" spans="1:7" ht="18" customHeight="1">
      <c r="A157" s="13"/>
      <c r="B157" s="14"/>
      <c r="C157" s="113" t="s">
        <v>252</v>
      </c>
      <c r="D157" s="16">
        <v>10000</v>
      </c>
      <c r="E157" s="16">
        <v>10000</v>
      </c>
      <c r="F157" s="7">
        <f t="shared" si="9"/>
        <v>0</v>
      </c>
      <c r="G157" s="19">
        <f t="shared" si="10"/>
        <v>100</v>
      </c>
    </row>
    <row r="158" spans="1:7" ht="18" customHeight="1">
      <c r="A158" s="142"/>
      <c r="B158" s="3"/>
      <c r="C158" s="146" t="s">
        <v>253</v>
      </c>
      <c r="D158" s="16">
        <v>10000</v>
      </c>
      <c r="E158" s="16">
        <v>10000</v>
      </c>
      <c r="F158" s="7">
        <f t="shared" si="9"/>
        <v>0</v>
      </c>
      <c r="G158" s="19">
        <f t="shared" si="10"/>
        <v>100</v>
      </c>
    </row>
    <row r="159" spans="1:7" ht="18" customHeight="1">
      <c r="A159" s="85"/>
      <c r="B159" s="6"/>
      <c r="C159" s="145" t="s">
        <v>254</v>
      </c>
      <c r="D159" s="16">
        <v>10000</v>
      </c>
      <c r="E159" s="16">
        <v>10000</v>
      </c>
      <c r="F159" s="7">
        <f t="shared" si="9"/>
        <v>0</v>
      </c>
      <c r="G159" s="19">
        <f t="shared" si="10"/>
        <v>100</v>
      </c>
    </row>
    <row r="160" spans="1:7" ht="18" customHeight="1">
      <c r="A160" s="110"/>
      <c r="B160" s="4"/>
      <c r="C160" s="147" t="s">
        <v>255</v>
      </c>
      <c r="D160" s="16">
        <v>10000</v>
      </c>
      <c r="E160" s="16">
        <v>10000</v>
      </c>
      <c r="F160" s="7">
        <f t="shared" si="9"/>
        <v>0</v>
      </c>
      <c r="G160" s="19">
        <f t="shared" si="10"/>
        <v>100</v>
      </c>
    </row>
    <row r="161" spans="1:7" ht="18" customHeight="1">
      <c r="A161" s="13"/>
      <c r="B161" s="14"/>
      <c r="C161" s="113" t="s">
        <v>256</v>
      </c>
      <c r="D161" s="16">
        <v>10000</v>
      </c>
      <c r="E161" s="16">
        <v>10000</v>
      </c>
      <c r="F161" s="7">
        <f t="shared" si="9"/>
        <v>0</v>
      </c>
      <c r="G161" s="19">
        <f t="shared" si="10"/>
        <v>100</v>
      </c>
    </row>
    <row r="162" spans="1:7" ht="18" customHeight="1">
      <c r="A162" s="110"/>
      <c r="B162" s="4"/>
      <c r="C162" s="147" t="s">
        <v>258</v>
      </c>
      <c r="D162" s="16">
        <v>10000</v>
      </c>
      <c r="E162" s="16">
        <v>10000</v>
      </c>
      <c r="F162" s="7">
        <f t="shared" si="9"/>
        <v>0</v>
      </c>
      <c r="G162" s="19">
        <f t="shared" si="10"/>
        <v>100</v>
      </c>
    </row>
    <row r="163" spans="1:7" ht="18" customHeight="1">
      <c r="A163" s="13"/>
      <c r="B163" s="14"/>
      <c r="C163" s="113" t="s">
        <v>257</v>
      </c>
      <c r="D163" s="16">
        <v>10000</v>
      </c>
      <c r="E163" s="16">
        <v>10000</v>
      </c>
      <c r="F163" s="7">
        <f t="shared" si="9"/>
        <v>0</v>
      </c>
      <c r="G163" s="19">
        <f t="shared" si="10"/>
        <v>100</v>
      </c>
    </row>
    <row r="164" spans="1:7" ht="18" customHeight="1">
      <c r="A164" s="110"/>
      <c r="B164" s="4"/>
      <c r="C164" s="147" t="s">
        <v>259</v>
      </c>
      <c r="D164" s="16">
        <v>10000</v>
      </c>
      <c r="E164" s="16">
        <v>10000</v>
      </c>
      <c r="F164" s="7">
        <f t="shared" si="9"/>
        <v>0</v>
      </c>
      <c r="G164" s="19">
        <f t="shared" si="10"/>
        <v>100</v>
      </c>
    </row>
    <row r="165" spans="1:7" ht="18" customHeight="1">
      <c r="A165" s="13"/>
      <c r="B165" s="14"/>
      <c r="C165" s="113" t="s">
        <v>260</v>
      </c>
      <c r="D165" s="16">
        <v>10000</v>
      </c>
      <c r="E165" s="16">
        <v>10000</v>
      </c>
      <c r="F165" s="7">
        <f t="shared" si="9"/>
        <v>0</v>
      </c>
      <c r="G165" s="19">
        <f t="shared" si="10"/>
        <v>100</v>
      </c>
    </row>
    <row r="166" spans="1:7" ht="18" customHeight="1">
      <c r="A166" s="110"/>
      <c r="B166" s="4"/>
      <c r="C166" s="147" t="s">
        <v>261</v>
      </c>
      <c r="D166" s="16">
        <v>30000</v>
      </c>
      <c r="E166" s="16">
        <v>30000</v>
      </c>
      <c r="F166" s="7">
        <f t="shared" si="9"/>
        <v>0</v>
      </c>
      <c r="G166" s="19">
        <f t="shared" si="10"/>
        <v>100</v>
      </c>
    </row>
    <row r="167" spans="1:7" ht="18" customHeight="1">
      <c r="A167" s="13"/>
      <c r="B167" s="14"/>
      <c r="C167" s="113" t="s">
        <v>262</v>
      </c>
      <c r="D167" s="16">
        <v>33000</v>
      </c>
      <c r="E167" s="16">
        <v>33000</v>
      </c>
      <c r="F167" s="7">
        <f t="shared" si="9"/>
        <v>0</v>
      </c>
      <c r="G167" s="19">
        <f t="shared" si="10"/>
        <v>100</v>
      </c>
    </row>
    <row r="168" spans="1:7" ht="18" customHeight="1">
      <c r="A168" s="110"/>
      <c r="B168" s="4"/>
      <c r="C168" s="147" t="s">
        <v>263</v>
      </c>
      <c r="D168" s="16">
        <v>33000</v>
      </c>
      <c r="E168" s="16">
        <v>33000</v>
      </c>
      <c r="F168" s="7">
        <f t="shared" si="9"/>
        <v>0</v>
      </c>
      <c r="G168" s="19">
        <f>SUM(E168*100/D168)</f>
        <v>100</v>
      </c>
    </row>
    <row r="169" spans="1:7" ht="18" customHeight="1">
      <c r="A169" s="13"/>
      <c r="B169" s="14"/>
      <c r="C169" s="113" t="s">
        <v>264</v>
      </c>
      <c r="D169" s="16">
        <v>33000</v>
      </c>
      <c r="E169" s="16">
        <v>33000</v>
      </c>
      <c r="F169" s="7">
        <f t="shared" si="9"/>
        <v>0</v>
      </c>
      <c r="G169" s="19">
        <f t="shared" si="10"/>
        <v>100</v>
      </c>
    </row>
    <row r="170" spans="1:7" ht="18" customHeight="1">
      <c r="A170" s="110"/>
      <c r="B170" s="4"/>
      <c r="C170" s="147" t="s">
        <v>265</v>
      </c>
      <c r="D170" s="16">
        <v>50000</v>
      </c>
      <c r="E170" s="16">
        <v>50000</v>
      </c>
      <c r="F170" s="7">
        <f t="shared" si="9"/>
        <v>0</v>
      </c>
      <c r="G170" s="19">
        <f t="shared" si="10"/>
        <v>100</v>
      </c>
    </row>
    <row r="171" spans="1:7" ht="18" customHeight="1">
      <c r="A171" s="13"/>
      <c r="B171" s="14"/>
      <c r="C171" s="113" t="s">
        <v>266</v>
      </c>
      <c r="D171" s="16"/>
      <c r="E171" s="16">
        <v>0</v>
      </c>
      <c r="F171" s="7">
        <f t="shared" si="9"/>
        <v>0</v>
      </c>
      <c r="G171" s="19" t="e">
        <f t="shared" si="10"/>
        <v>#DIV/0!</v>
      </c>
    </row>
    <row r="172" spans="1:7" ht="18" customHeight="1">
      <c r="A172" s="13"/>
      <c r="B172" s="14"/>
      <c r="C172" s="165" t="s">
        <v>305</v>
      </c>
      <c r="D172" s="16">
        <v>30000</v>
      </c>
      <c r="E172" s="16">
        <v>30000</v>
      </c>
      <c r="F172" s="7">
        <f t="shared" si="9"/>
        <v>0</v>
      </c>
      <c r="G172" s="19">
        <f t="shared" si="10"/>
        <v>100</v>
      </c>
    </row>
    <row r="173" spans="1:7" ht="18.75">
      <c r="A173" s="21" t="s">
        <v>32</v>
      </c>
      <c r="B173" s="22"/>
      <c r="C173" s="25"/>
      <c r="D173" s="24">
        <f>SUM(D174)</f>
        <v>2917230</v>
      </c>
      <c r="E173" s="24">
        <f>SUM(E174)</f>
        <v>2803306.6</v>
      </c>
      <c r="F173" s="11">
        <f>SUM(D173-E173)</f>
        <v>113923.3999999999</v>
      </c>
      <c r="G173" s="26">
        <f>SUM(E173*100/D173)</f>
        <v>96.09480911686771</v>
      </c>
    </row>
    <row r="174" spans="1:7" ht="18.75">
      <c r="A174" s="13"/>
      <c r="B174" s="14" t="s">
        <v>152</v>
      </c>
      <c r="C174" s="15"/>
      <c r="D174" s="16">
        <f>SUM(D175:D181)</f>
        <v>2917230</v>
      </c>
      <c r="E174" s="16">
        <f>SUM(E175:E181)</f>
        <v>2803306.6</v>
      </c>
      <c r="F174" s="7">
        <f>SUM(D174-E174)</f>
        <v>113923.3999999999</v>
      </c>
      <c r="G174" s="19">
        <f>SUM(E174*100/D174)</f>
        <v>96.09480911686771</v>
      </c>
    </row>
    <row r="175" spans="1:7" ht="18.75">
      <c r="A175" s="13"/>
      <c r="B175" s="14"/>
      <c r="C175" s="15" t="s">
        <v>268</v>
      </c>
      <c r="D175" s="16">
        <v>1583400</v>
      </c>
      <c r="E175" s="16">
        <v>1583400</v>
      </c>
      <c r="F175" s="7">
        <f>SUM(D175-E175)</f>
        <v>0</v>
      </c>
      <c r="G175" s="19">
        <f>SUM(E175*100/D175)</f>
        <v>100</v>
      </c>
    </row>
    <row r="176" spans="1:7" ht="18.75">
      <c r="A176" s="13"/>
      <c r="B176" s="14"/>
      <c r="C176" s="15" t="s">
        <v>267</v>
      </c>
      <c r="D176" s="16">
        <v>103800</v>
      </c>
      <c r="E176" s="16">
        <v>102575</v>
      </c>
      <c r="F176" s="7">
        <f aca="true" t="shared" si="11" ref="F176:F181">SUM(D176-E176)</f>
        <v>1225</v>
      </c>
      <c r="G176" s="19">
        <f aca="true" t="shared" si="12" ref="G176:G181">SUM(E176*100/D176)</f>
        <v>98.81984585741812</v>
      </c>
    </row>
    <row r="177" spans="1:7" ht="18.75">
      <c r="A177" s="13"/>
      <c r="B177" s="14"/>
      <c r="C177" s="15" t="s">
        <v>269</v>
      </c>
      <c r="D177" s="16">
        <v>1108380</v>
      </c>
      <c r="E177" s="16">
        <v>1012816.86</v>
      </c>
      <c r="F177" s="7">
        <f t="shared" si="11"/>
        <v>95563.14000000001</v>
      </c>
      <c r="G177" s="19">
        <f t="shared" si="12"/>
        <v>91.3781248308342</v>
      </c>
    </row>
    <row r="178" spans="1:7" ht="18.75">
      <c r="A178" s="13"/>
      <c r="B178" s="14"/>
      <c r="C178" s="15" t="s">
        <v>270</v>
      </c>
      <c r="D178" s="16">
        <v>88200</v>
      </c>
      <c r="E178" s="16">
        <v>77516.74</v>
      </c>
      <c r="F178" s="7">
        <f t="shared" si="11"/>
        <v>10683.259999999995</v>
      </c>
      <c r="G178" s="19">
        <f t="shared" si="12"/>
        <v>87.88746031746032</v>
      </c>
    </row>
    <row r="179" spans="1:7" ht="18.75">
      <c r="A179" s="13"/>
      <c r="B179" s="14"/>
      <c r="C179" s="15" t="s">
        <v>271</v>
      </c>
      <c r="D179" s="16">
        <v>27000</v>
      </c>
      <c r="E179" s="16">
        <v>26998</v>
      </c>
      <c r="F179" s="7">
        <f t="shared" si="11"/>
        <v>2</v>
      </c>
      <c r="G179" s="19">
        <f t="shared" si="12"/>
        <v>99.99259259259259</v>
      </c>
    </row>
    <row r="180" spans="1:7" ht="18.75">
      <c r="A180" s="13"/>
      <c r="B180" s="14"/>
      <c r="C180" s="15" t="s">
        <v>272</v>
      </c>
      <c r="D180" s="16">
        <v>450</v>
      </c>
      <c r="E180" s="16">
        <v>0</v>
      </c>
      <c r="F180" s="7">
        <f t="shared" si="11"/>
        <v>450</v>
      </c>
      <c r="G180" s="19">
        <f t="shared" si="12"/>
        <v>0</v>
      </c>
    </row>
    <row r="181" spans="1:7" ht="18.75">
      <c r="A181" s="13"/>
      <c r="B181" s="14"/>
      <c r="C181" s="15" t="s">
        <v>273</v>
      </c>
      <c r="D181" s="16">
        <v>6000</v>
      </c>
      <c r="E181" s="16">
        <v>0</v>
      </c>
      <c r="F181" s="7">
        <f t="shared" si="11"/>
        <v>6000</v>
      </c>
      <c r="G181" s="19">
        <f t="shared" si="12"/>
        <v>0</v>
      </c>
    </row>
    <row r="182" spans="1:9" s="23" customFormat="1" ht="18.75">
      <c r="A182" s="21" t="s">
        <v>33</v>
      </c>
      <c r="B182" s="22"/>
      <c r="C182" s="25"/>
      <c r="D182" s="24">
        <f>SUM(D183)</f>
        <v>95000</v>
      </c>
      <c r="E182" s="24">
        <f>SUM(E183)</f>
        <v>75681.95999999999</v>
      </c>
      <c r="F182" s="11">
        <f>SUM(D182-E182)</f>
        <v>19318.040000000008</v>
      </c>
      <c r="G182" s="26">
        <f aca="true" t="shared" si="13" ref="G182:G188">SUM(E182*100/D182)</f>
        <v>79.66522105263157</v>
      </c>
      <c r="I182" s="155"/>
    </row>
    <row r="183" spans="1:9" s="23" customFormat="1" ht="18.75">
      <c r="A183" s="21" t="s">
        <v>34</v>
      </c>
      <c r="B183" s="22"/>
      <c r="C183" s="25"/>
      <c r="D183" s="24">
        <f>SUM(D184)</f>
        <v>95000</v>
      </c>
      <c r="E183" s="24">
        <f>SUM(E184)</f>
        <v>75681.95999999999</v>
      </c>
      <c r="F183" s="11">
        <f aca="true" t="shared" si="14" ref="F183:F188">SUM(D183-E183)</f>
        <v>19318.040000000008</v>
      </c>
      <c r="G183" s="26">
        <f t="shared" si="13"/>
        <v>79.66522105263157</v>
      </c>
      <c r="I183" s="155"/>
    </row>
    <row r="184" spans="1:7" ht="18.75">
      <c r="A184" s="21" t="s">
        <v>35</v>
      </c>
      <c r="B184" s="25"/>
      <c r="C184" s="25"/>
      <c r="D184" s="24">
        <f>SUM(D185+D188)</f>
        <v>95000</v>
      </c>
      <c r="E184" s="24">
        <f>SUM(E185+E188)</f>
        <v>75681.95999999999</v>
      </c>
      <c r="F184" s="11">
        <f>SUM(D184-E184)</f>
        <v>19318.040000000008</v>
      </c>
      <c r="G184" s="26">
        <f t="shared" si="13"/>
        <v>79.66522105263157</v>
      </c>
    </row>
    <row r="185" spans="1:7" ht="18.75">
      <c r="A185" s="151"/>
      <c r="B185" s="153" t="s">
        <v>153</v>
      </c>
      <c r="C185" s="154"/>
      <c r="D185" s="24">
        <f>SUM(D186:D187)</f>
        <v>45000</v>
      </c>
      <c r="E185" s="24">
        <f>SUM(E186:E187)</f>
        <v>41700</v>
      </c>
      <c r="F185" s="11">
        <f t="shared" si="14"/>
        <v>3300</v>
      </c>
      <c r="G185" s="26">
        <f t="shared" si="13"/>
        <v>92.66666666666667</v>
      </c>
    </row>
    <row r="186" spans="1:7" ht="18.75">
      <c r="A186" s="110"/>
      <c r="B186" s="4"/>
      <c r="C186" s="5" t="s">
        <v>274</v>
      </c>
      <c r="D186" s="16">
        <v>38000</v>
      </c>
      <c r="E186" s="16">
        <v>35500</v>
      </c>
      <c r="F186" s="7">
        <f t="shared" si="14"/>
        <v>2500</v>
      </c>
      <c r="G186" s="19">
        <f t="shared" si="13"/>
        <v>93.42105263157895</v>
      </c>
    </row>
    <row r="187" spans="1:7" ht="18.75">
      <c r="A187" s="13"/>
      <c r="B187" s="14"/>
      <c r="C187" s="15" t="s">
        <v>275</v>
      </c>
      <c r="D187" s="16">
        <v>7000</v>
      </c>
      <c r="E187" s="16">
        <v>6200</v>
      </c>
      <c r="F187" s="7">
        <f t="shared" si="14"/>
        <v>800</v>
      </c>
      <c r="G187" s="19">
        <f t="shared" si="13"/>
        <v>88.57142857142857</v>
      </c>
    </row>
    <row r="188" spans="1:7" ht="18.75">
      <c r="A188" s="21"/>
      <c r="B188" s="22" t="s">
        <v>276</v>
      </c>
      <c r="C188" s="25"/>
      <c r="D188" s="24">
        <v>50000</v>
      </c>
      <c r="E188" s="24">
        <v>33981.96</v>
      </c>
      <c r="F188" s="11">
        <f t="shared" si="14"/>
        <v>16018.04</v>
      </c>
      <c r="G188" s="26">
        <f t="shared" si="13"/>
        <v>67.96392</v>
      </c>
    </row>
    <row r="189" spans="1:7" ht="18.75">
      <c r="A189" s="66"/>
      <c r="B189" s="66"/>
      <c r="C189" s="66"/>
      <c r="D189" s="68"/>
      <c r="E189" s="68"/>
      <c r="F189" s="65"/>
      <c r="G189" s="67"/>
    </row>
    <row r="190" spans="1:7" ht="18.75">
      <c r="A190" s="66"/>
      <c r="B190" s="66"/>
      <c r="C190" s="66"/>
      <c r="D190" s="68"/>
      <c r="E190" s="68"/>
      <c r="F190" s="65"/>
      <c r="G190" s="67"/>
    </row>
    <row r="191" spans="1:7" ht="18.75">
      <c r="A191" s="66"/>
      <c r="B191" s="66"/>
      <c r="C191" s="66"/>
      <c r="D191" s="68"/>
      <c r="E191" s="68"/>
      <c r="F191" s="65"/>
      <c r="G191" s="67"/>
    </row>
    <row r="192" spans="1:7" ht="18.75">
      <c r="A192" s="66"/>
      <c r="B192" s="66"/>
      <c r="C192" s="66"/>
      <c r="D192" s="68"/>
      <c r="E192" s="68"/>
      <c r="F192" s="65"/>
      <c r="G192" s="67"/>
    </row>
    <row r="193" spans="1:7" ht="18.75">
      <c r="A193" s="66"/>
      <c r="B193" s="66"/>
      <c r="C193" s="66"/>
      <c r="D193" s="68"/>
      <c r="E193" s="68"/>
      <c r="F193" s="65"/>
      <c r="G193" s="67"/>
    </row>
    <row r="194" spans="1:7" ht="18.75">
      <c r="A194" s="66"/>
      <c r="B194" s="66"/>
      <c r="C194" s="66"/>
      <c r="D194" s="68"/>
      <c r="E194" s="68"/>
      <c r="F194" s="65"/>
      <c r="G194" s="67"/>
    </row>
    <row r="195" spans="1:7" ht="18.75">
      <c r="A195" s="4"/>
      <c r="B195" s="4"/>
      <c r="C195" s="4"/>
      <c r="D195" s="20"/>
      <c r="E195" s="20"/>
      <c r="F195" s="32"/>
      <c r="G195" s="63"/>
    </row>
    <row r="196" spans="2:3" ht="18.75">
      <c r="B196" s="83" t="s">
        <v>310</v>
      </c>
      <c r="C196" s="2"/>
    </row>
    <row r="197" spans="1:7" ht="18.75">
      <c r="A197" s="120"/>
      <c r="B197" s="135" t="s">
        <v>4</v>
      </c>
      <c r="C197" s="135"/>
      <c r="D197" s="136" t="s">
        <v>4</v>
      </c>
      <c r="E197" s="11" t="s">
        <v>5</v>
      </c>
      <c r="F197" s="11" t="s">
        <v>6</v>
      </c>
      <c r="G197" s="17" t="s">
        <v>7</v>
      </c>
    </row>
    <row r="198" spans="3:7" ht="18.75">
      <c r="C198" s="31" t="s">
        <v>48</v>
      </c>
      <c r="D198" s="118">
        <f>SUM(D7)</f>
        <v>10750735</v>
      </c>
      <c r="E198" s="118">
        <f aca="true" t="shared" si="15" ref="D198:G199">SUM(E7)</f>
        <v>9433968.15</v>
      </c>
      <c r="F198" s="118">
        <f>SUM(F7)</f>
        <v>1316766.8499999999</v>
      </c>
      <c r="G198" s="119">
        <f t="shared" si="15"/>
        <v>87.75184347860868</v>
      </c>
    </row>
    <row r="199" spans="3:7" ht="21.75" customHeight="1">
      <c r="C199" s="31" t="s">
        <v>49</v>
      </c>
      <c r="D199" s="24">
        <f t="shared" si="15"/>
        <v>10655735</v>
      </c>
      <c r="E199" s="24">
        <f t="shared" si="15"/>
        <v>9358286.19</v>
      </c>
      <c r="F199" s="24">
        <f>SUM(F8)</f>
        <v>1297448.8099999998</v>
      </c>
      <c r="G199" s="26">
        <f t="shared" si="15"/>
        <v>87.82393884607679</v>
      </c>
    </row>
    <row r="200" spans="3:7" ht="18.75">
      <c r="C200" s="31" t="s">
        <v>50</v>
      </c>
      <c r="D200" s="24">
        <f>SUM(D182)</f>
        <v>95000</v>
      </c>
      <c r="E200" s="24">
        <f>SUM(ปลัด!E184)</f>
        <v>75681.95999999999</v>
      </c>
      <c r="F200" s="24">
        <f>SUM(D200-E200)</f>
        <v>19318.040000000008</v>
      </c>
      <c r="G200" s="26">
        <f>SUM(G184)</f>
        <v>79.66522105263157</v>
      </c>
    </row>
    <row r="203" spans="1:7" ht="18.75">
      <c r="A203" s="4"/>
      <c r="B203" s="4"/>
      <c r="C203" s="4"/>
      <c r="D203" s="20"/>
      <c r="E203" s="20"/>
      <c r="F203" s="32"/>
      <c r="G203" s="63"/>
    </row>
    <row r="210" spans="1:7" ht="18.75">
      <c r="A210" s="4"/>
      <c r="B210" s="4"/>
      <c r="C210" s="4"/>
      <c r="D210" s="20"/>
      <c r="E210" s="20"/>
      <c r="F210" s="32"/>
      <c r="G210" s="63"/>
    </row>
    <row r="211" spans="1:7" ht="18.75">
      <c r="A211" s="4"/>
      <c r="B211" s="4"/>
      <c r="C211" s="4"/>
      <c r="D211" s="20"/>
      <c r="E211" s="20"/>
      <c r="F211" s="32"/>
      <c r="G211" s="63"/>
    </row>
    <row r="212" spans="1:7" ht="18.75">
      <c r="A212" s="92"/>
      <c r="B212" s="92"/>
      <c r="C212" s="92"/>
      <c r="D212" s="92"/>
      <c r="E212" s="92"/>
      <c r="F212" s="92"/>
      <c r="G212" s="92"/>
    </row>
    <row r="213" spans="1:7" ht="18.75">
      <c r="A213" s="92"/>
      <c r="B213" s="92"/>
      <c r="C213" s="92"/>
      <c r="D213" s="92"/>
      <c r="E213" s="92"/>
      <c r="F213" s="92"/>
      <c r="G213" s="92"/>
    </row>
    <row r="214" spans="1:7" ht="18.75">
      <c r="A214" s="92"/>
      <c r="B214" s="92"/>
      <c r="C214" s="92"/>
      <c r="D214" s="92"/>
      <c r="E214" s="92"/>
      <c r="F214" s="92"/>
      <c r="G214" s="92"/>
    </row>
    <row r="215" spans="1:7" ht="18.75">
      <c r="A215" s="91"/>
      <c r="B215" s="91"/>
      <c r="C215" s="91"/>
      <c r="D215" s="91"/>
      <c r="E215" s="91"/>
      <c r="F215" s="91"/>
      <c r="G215" s="91"/>
    </row>
    <row r="216" spans="1:7" ht="18.75">
      <c r="A216" s="91"/>
      <c r="B216" s="91"/>
      <c r="C216" s="91"/>
      <c r="D216" s="65"/>
      <c r="E216" s="65"/>
      <c r="F216" s="65"/>
      <c r="G216" s="64"/>
    </row>
    <row r="217" spans="1:7" ht="18.75">
      <c r="A217" s="66"/>
      <c r="B217" s="66"/>
      <c r="C217" s="66"/>
      <c r="D217" s="65"/>
      <c r="E217" s="65"/>
      <c r="F217" s="65"/>
      <c r="G217" s="67"/>
    </row>
    <row r="218" spans="1:7" ht="18.75">
      <c r="A218" s="66"/>
      <c r="B218" s="66"/>
      <c r="C218" s="66"/>
      <c r="D218" s="68"/>
      <c r="E218" s="68"/>
      <c r="F218" s="65"/>
      <c r="G218" s="67"/>
    </row>
    <row r="219" spans="1:7" ht="18.75">
      <c r="A219" s="66"/>
      <c r="B219" s="66"/>
      <c r="C219" s="66"/>
      <c r="D219" s="68"/>
      <c r="E219" s="68"/>
      <c r="F219" s="65"/>
      <c r="G219" s="67"/>
    </row>
    <row r="220" spans="1:7" ht="18.75">
      <c r="A220" s="4"/>
      <c r="B220" s="4"/>
      <c r="C220" s="4"/>
      <c r="D220" s="20"/>
      <c r="E220" s="20"/>
      <c r="F220" s="32"/>
      <c r="G220" s="63"/>
    </row>
    <row r="221" spans="1:7" ht="18.75">
      <c r="A221" s="4"/>
      <c r="B221" s="4"/>
      <c r="C221" s="4"/>
      <c r="D221" s="20"/>
      <c r="E221" s="20"/>
      <c r="F221" s="32"/>
      <c r="G221" s="63"/>
    </row>
    <row r="222" spans="1:7" ht="18.75">
      <c r="A222" s="4"/>
      <c r="B222" s="4"/>
      <c r="C222" s="4"/>
      <c r="D222" s="20"/>
      <c r="E222" s="20"/>
      <c r="F222" s="32"/>
      <c r="G222" s="63"/>
    </row>
    <row r="223" spans="1:7" ht="18.75">
      <c r="A223" s="4"/>
      <c r="B223" s="4"/>
      <c r="C223" s="4"/>
      <c r="D223" s="20"/>
      <c r="E223" s="20"/>
      <c r="F223" s="32"/>
      <c r="G223" s="63"/>
    </row>
    <row r="224" spans="1:7" ht="18.75">
      <c r="A224" s="4"/>
      <c r="B224" s="4"/>
      <c r="C224" s="4"/>
      <c r="D224" s="20"/>
      <c r="E224" s="20"/>
      <c r="F224" s="32"/>
      <c r="G224" s="63"/>
    </row>
    <row r="225" spans="1:7" ht="18.75">
      <c r="A225" s="66"/>
      <c r="B225" s="66"/>
      <c r="C225" s="66"/>
      <c r="D225" s="68"/>
      <c r="E225" s="68"/>
      <c r="F225" s="65"/>
      <c r="G225" s="67"/>
    </row>
    <row r="226" spans="1:7" ht="18.75">
      <c r="A226" s="4"/>
      <c r="B226" s="4"/>
      <c r="C226" s="4"/>
      <c r="D226" s="20"/>
      <c r="E226" s="20"/>
      <c r="F226" s="65"/>
      <c r="G226" s="63"/>
    </row>
    <row r="227" spans="1:7" ht="18.75">
      <c r="A227" s="4"/>
      <c r="B227" s="4"/>
      <c r="C227" s="4"/>
      <c r="D227" s="20"/>
      <c r="E227" s="20"/>
      <c r="F227" s="65"/>
      <c r="G227" s="63"/>
    </row>
    <row r="228" spans="1:7" ht="18.75">
      <c r="A228" s="4"/>
      <c r="B228" s="4"/>
      <c r="C228" s="4"/>
      <c r="D228" s="20"/>
      <c r="E228" s="20"/>
      <c r="F228" s="65"/>
      <c r="G228" s="63"/>
    </row>
    <row r="229" spans="1:7" ht="18.75">
      <c r="A229" s="66"/>
      <c r="B229" s="66"/>
      <c r="C229" s="66"/>
      <c r="D229" s="68"/>
      <c r="E229" s="68"/>
      <c r="F229" s="65"/>
      <c r="G229" s="67"/>
    </row>
    <row r="230" spans="1:7" ht="18.75">
      <c r="A230" s="4"/>
      <c r="B230" s="4"/>
      <c r="C230" s="4"/>
      <c r="D230" s="20"/>
      <c r="E230" s="20"/>
      <c r="F230" s="32"/>
      <c r="G230" s="63"/>
    </row>
    <row r="231" spans="1:7" ht="18.75">
      <c r="A231" s="4"/>
      <c r="B231" s="4"/>
      <c r="C231" s="4"/>
      <c r="D231" s="20"/>
      <c r="E231" s="20"/>
      <c r="F231" s="32"/>
      <c r="G231" s="63"/>
    </row>
    <row r="232" spans="1:7" ht="18.75">
      <c r="A232" s="4"/>
      <c r="B232" s="4"/>
      <c r="C232" s="4"/>
      <c r="D232" s="20"/>
      <c r="E232" s="20"/>
      <c r="F232" s="32"/>
      <c r="G232" s="63"/>
    </row>
    <row r="233" spans="1:7" ht="18.75">
      <c r="A233" s="4"/>
      <c r="B233" s="4"/>
      <c r="C233" s="4"/>
      <c r="D233" s="20"/>
      <c r="E233" s="20"/>
      <c r="F233" s="32"/>
      <c r="G233" s="63"/>
    </row>
    <row r="234" spans="1:7" ht="18.75">
      <c r="A234" s="4"/>
      <c r="B234" s="4"/>
      <c r="C234" s="4"/>
      <c r="D234" s="20"/>
      <c r="E234" s="20"/>
      <c r="F234" s="32"/>
      <c r="G234" s="63"/>
    </row>
    <row r="235" spans="1:7" ht="18.75">
      <c r="A235" s="4"/>
      <c r="B235" s="4"/>
      <c r="C235" s="4"/>
      <c r="D235" s="20"/>
      <c r="E235" s="20"/>
      <c r="F235" s="32"/>
      <c r="G235" s="63"/>
    </row>
    <row r="236" spans="1:7" ht="18.75">
      <c r="A236" s="4"/>
      <c r="B236" s="4"/>
      <c r="C236" s="4"/>
      <c r="D236" s="20"/>
      <c r="E236" s="20"/>
      <c r="F236" s="32"/>
      <c r="G236" s="63"/>
    </row>
    <row r="237" spans="1:7" ht="18.75">
      <c r="A237" s="4"/>
      <c r="B237" s="4"/>
      <c r="C237" s="4"/>
      <c r="D237" s="20"/>
      <c r="E237" s="20"/>
      <c r="F237" s="32"/>
      <c r="G237" s="63"/>
    </row>
    <row r="238" spans="1:7" ht="18.75">
      <c r="A238" s="4"/>
      <c r="B238" s="4"/>
      <c r="C238" s="4"/>
      <c r="D238" s="20"/>
      <c r="E238" s="20"/>
      <c r="F238" s="32"/>
      <c r="G238" s="63"/>
    </row>
    <row r="239" spans="1:7" ht="18.75">
      <c r="A239" s="4"/>
      <c r="B239" s="4"/>
      <c r="C239" s="4"/>
      <c r="D239" s="20"/>
      <c r="E239" s="20"/>
      <c r="F239" s="32"/>
      <c r="G239" s="63"/>
    </row>
    <row r="240" spans="1:7" ht="18.75">
      <c r="A240" s="4"/>
      <c r="B240" s="4"/>
      <c r="C240" s="4"/>
      <c r="D240" s="20"/>
      <c r="E240" s="20"/>
      <c r="F240" s="32"/>
      <c r="G240" s="63"/>
    </row>
    <row r="241" spans="1:7" ht="18.75">
      <c r="A241" s="4"/>
      <c r="B241" s="4"/>
      <c r="C241" s="4"/>
      <c r="D241" s="20"/>
      <c r="E241" s="20"/>
      <c r="F241" s="32"/>
      <c r="G241" s="63"/>
    </row>
    <row r="242" spans="1:7" ht="18.75">
      <c r="A242" s="4"/>
      <c r="B242" s="4"/>
      <c r="C242" s="4"/>
      <c r="D242" s="20"/>
      <c r="E242" s="20"/>
      <c r="F242" s="32"/>
      <c r="G242" s="63"/>
    </row>
    <row r="243" spans="1:7" ht="18.75">
      <c r="A243" s="4"/>
      <c r="B243" s="4"/>
      <c r="C243" s="4"/>
      <c r="D243" s="20"/>
      <c r="E243" s="20"/>
      <c r="F243" s="32"/>
      <c r="G243" s="63"/>
    </row>
    <row r="244" spans="1:7" ht="18.75">
      <c r="A244" s="4"/>
      <c r="B244" s="4"/>
      <c r="C244" s="4"/>
      <c r="D244" s="20"/>
      <c r="E244" s="20"/>
      <c r="F244" s="32"/>
      <c r="G244" s="63"/>
    </row>
    <row r="245" spans="1:7" ht="18.75">
      <c r="A245" s="4"/>
      <c r="B245" s="4"/>
      <c r="C245" s="4"/>
      <c r="D245" s="20"/>
      <c r="E245" s="20"/>
      <c r="F245" s="32"/>
      <c r="G245" s="63"/>
    </row>
    <row r="246" spans="1:7" ht="18.75">
      <c r="A246" s="4"/>
      <c r="B246" s="4"/>
      <c r="C246" s="4"/>
      <c r="D246" s="20"/>
      <c r="E246" s="20"/>
      <c r="F246" s="32"/>
      <c r="G246" s="63"/>
    </row>
    <row r="247" spans="1:7" ht="18.75">
      <c r="A247" s="4"/>
      <c r="B247" s="4"/>
      <c r="C247" s="4"/>
      <c r="D247" s="20"/>
      <c r="E247" s="20"/>
      <c r="F247" s="32"/>
      <c r="G247" s="63"/>
    </row>
    <row r="248" spans="1:7" ht="18.75">
      <c r="A248" s="4"/>
      <c r="B248" s="4"/>
      <c r="C248" s="4"/>
      <c r="D248" s="20"/>
      <c r="E248" s="20"/>
      <c r="F248" s="32"/>
      <c r="G248" s="63"/>
    </row>
    <row r="249" spans="1:7" ht="18.75">
      <c r="A249" s="4"/>
      <c r="B249" s="4"/>
      <c r="C249" s="4"/>
      <c r="D249" s="20"/>
      <c r="E249" s="20"/>
      <c r="F249" s="32"/>
      <c r="G249" s="63"/>
    </row>
    <row r="250" spans="1:7" ht="18.75">
      <c r="A250" s="4"/>
      <c r="B250" s="4"/>
      <c r="C250" s="4"/>
      <c r="D250" s="20"/>
      <c r="E250" s="20"/>
      <c r="F250" s="32"/>
      <c r="G250" s="63"/>
    </row>
    <row r="251" spans="1:7" ht="18.75">
      <c r="A251" s="4"/>
      <c r="B251" s="4"/>
      <c r="C251" s="4"/>
      <c r="D251" s="20"/>
      <c r="E251" s="20"/>
      <c r="F251" s="32"/>
      <c r="G251" s="63"/>
    </row>
    <row r="252" spans="1:7" ht="18.75">
      <c r="A252" s="4"/>
      <c r="B252" s="4"/>
      <c r="C252" s="4"/>
      <c r="D252" s="20"/>
      <c r="E252" s="20"/>
      <c r="F252" s="32"/>
      <c r="G252" s="63"/>
    </row>
    <row r="253" spans="1:7" ht="18.75">
      <c r="A253" s="4"/>
      <c r="B253" s="4"/>
      <c r="C253" s="4"/>
      <c r="D253" s="20"/>
      <c r="E253" s="20"/>
      <c r="F253" s="32"/>
      <c r="G253" s="63"/>
    </row>
    <row r="254" spans="1:7" ht="18.75">
      <c r="A254" s="4"/>
      <c r="B254" s="4"/>
      <c r="C254" s="4"/>
      <c r="D254" s="20"/>
      <c r="E254" s="20"/>
      <c r="F254" s="32"/>
      <c r="G254" s="63"/>
    </row>
    <row r="255" spans="1:7" ht="18.75">
      <c r="A255" s="4"/>
      <c r="B255" s="4"/>
      <c r="C255" s="4"/>
      <c r="D255" s="20"/>
      <c r="E255" s="20"/>
      <c r="F255" s="32"/>
      <c r="G255" s="63"/>
    </row>
    <row r="256" spans="1:7" ht="18.75">
      <c r="A256" s="4"/>
      <c r="B256" s="4"/>
      <c r="C256" s="4"/>
      <c r="D256" s="20"/>
      <c r="E256" s="20"/>
      <c r="F256" s="32"/>
      <c r="G256" s="63"/>
    </row>
    <row r="257" spans="1:7" ht="18.75">
      <c r="A257" s="91"/>
      <c r="B257" s="91"/>
      <c r="C257" s="91"/>
      <c r="D257" s="65"/>
      <c r="E257" s="65"/>
      <c r="F257" s="65"/>
      <c r="G257" s="90"/>
    </row>
    <row r="258" spans="1:7" ht="18.75">
      <c r="A258" s="4"/>
      <c r="B258" s="4"/>
      <c r="C258" s="4"/>
      <c r="D258" s="20"/>
      <c r="E258" s="20"/>
      <c r="F258" s="32"/>
      <c r="G258" s="63"/>
    </row>
    <row r="259" spans="1:7" ht="18.75">
      <c r="A259" s="4"/>
      <c r="B259" s="4"/>
      <c r="C259" s="4"/>
      <c r="D259" s="20"/>
      <c r="E259" s="20"/>
      <c r="F259" s="32"/>
      <c r="G259" s="63"/>
    </row>
    <row r="260" spans="1:7" ht="18.75">
      <c r="A260" s="4"/>
      <c r="B260" s="4"/>
      <c r="C260" s="4"/>
      <c r="D260" s="20"/>
      <c r="E260" s="20"/>
      <c r="F260" s="32"/>
      <c r="G260" s="63"/>
    </row>
    <row r="261" spans="1:7" ht="18.75">
      <c r="A261" s="4"/>
      <c r="B261" s="4"/>
      <c r="C261" s="4"/>
      <c r="D261" s="20"/>
      <c r="E261" s="20"/>
      <c r="F261" s="32"/>
      <c r="G261" s="63"/>
    </row>
    <row r="262" spans="1:7" ht="18.75">
      <c r="A262" s="4"/>
      <c r="B262" s="4"/>
      <c r="C262" s="4"/>
      <c r="D262" s="20"/>
      <c r="E262" s="20"/>
      <c r="F262" s="32"/>
      <c r="G262" s="63"/>
    </row>
    <row r="263" spans="1:7" ht="18.75">
      <c r="A263" s="4"/>
      <c r="B263" s="4"/>
      <c r="C263" s="4"/>
      <c r="D263" s="20"/>
      <c r="E263" s="20"/>
      <c r="F263" s="32"/>
      <c r="G263" s="63"/>
    </row>
    <row r="264" spans="1:7" ht="18.75">
      <c r="A264" s="4"/>
      <c r="B264" s="4"/>
      <c r="C264" s="4"/>
      <c r="D264" s="20"/>
      <c r="E264" s="20"/>
      <c r="F264" s="32"/>
      <c r="G264" s="63"/>
    </row>
    <row r="265" spans="1:7" ht="18.75">
      <c r="A265" s="4"/>
      <c r="B265" s="4"/>
      <c r="C265" s="4"/>
      <c r="D265" s="20"/>
      <c r="E265" s="20"/>
      <c r="F265" s="32"/>
      <c r="G265" s="63"/>
    </row>
    <row r="266" spans="1:7" ht="18.75">
      <c r="A266" s="4"/>
      <c r="B266" s="4"/>
      <c r="C266" s="4"/>
      <c r="D266" s="20"/>
      <c r="E266" s="20"/>
      <c r="F266" s="32"/>
      <c r="G266" s="63"/>
    </row>
    <row r="267" spans="1:7" ht="18.75">
      <c r="A267" s="4"/>
      <c r="B267" s="4"/>
      <c r="C267" s="4"/>
      <c r="D267" s="20"/>
      <c r="E267" s="20"/>
      <c r="F267" s="32"/>
      <c r="G267" s="63"/>
    </row>
    <row r="268" spans="1:7" ht="18.75">
      <c r="A268" s="4"/>
      <c r="B268" s="4"/>
      <c r="C268" s="4"/>
      <c r="D268" s="20"/>
      <c r="E268" s="20"/>
      <c r="F268" s="32"/>
      <c r="G268" s="63"/>
    </row>
    <row r="269" spans="1:7" ht="18.75">
      <c r="A269" s="4"/>
      <c r="B269" s="4"/>
      <c r="C269" s="4"/>
      <c r="D269" s="20"/>
      <c r="E269" s="20"/>
      <c r="F269" s="32"/>
      <c r="G269" s="63"/>
    </row>
    <row r="270" spans="1:7" ht="18.75">
      <c r="A270" s="4"/>
      <c r="B270" s="4"/>
      <c r="C270" s="4"/>
      <c r="D270" s="20"/>
      <c r="E270" s="20"/>
      <c r="F270" s="32"/>
      <c r="G270" s="63"/>
    </row>
    <row r="271" spans="1:7" ht="18.75">
      <c r="A271" s="4"/>
      <c r="B271" s="4"/>
      <c r="C271" s="4"/>
      <c r="D271" s="20"/>
      <c r="E271" s="20"/>
      <c r="F271" s="32"/>
      <c r="G271" s="63"/>
    </row>
    <row r="272" spans="1:7" ht="18.75">
      <c r="A272" s="4"/>
      <c r="B272" s="4"/>
      <c r="C272" s="4"/>
      <c r="D272" s="20"/>
      <c r="E272" s="20"/>
      <c r="F272" s="32"/>
      <c r="G272" s="63"/>
    </row>
    <row r="273" spans="1:7" ht="18.75">
      <c r="A273" s="4"/>
      <c r="B273" s="4"/>
      <c r="C273" s="4"/>
      <c r="D273" s="20"/>
      <c r="E273" s="20"/>
      <c r="F273" s="32"/>
      <c r="G273" s="63"/>
    </row>
    <row r="274" spans="1:7" ht="18.75">
      <c r="A274" s="4"/>
      <c r="B274" s="4"/>
      <c r="C274" s="4"/>
      <c r="D274" s="20"/>
      <c r="E274" s="20"/>
      <c r="F274" s="32"/>
      <c r="G274" s="63"/>
    </row>
    <row r="275" spans="1:7" ht="18.75">
      <c r="A275" s="4"/>
      <c r="B275" s="4"/>
      <c r="C275" s="4"/>
      <c r="D275" s="20"/>
      <c r="E275" s="20"/>
      <c r="F275" s="32"/>
      <c r="G275" s="63"/>
    </row>
    <row r="276" spans="1:7" ht="18.75">
      <c r="A276" s="4"/>
      <c r="B276" s="4"/>
      <c r="C276" s="4"/>
      <c r="D276" s="20"/>
      <c r="E276" s="20"/>
      <c r="F276" s="32"/>
      <c r="G276" s="63"/>
    </row>
    <row r="277" spans="1:7" ht="18.75">
      <c r="A277" s="4"/>
      <c r="B277" s="4"/>
      <c r="C277" s="4"/>
      <c r="D277" s="20"/>
      <c r="E277" s="20"/>
      <c r="F277" s="32"/>
      <c r="G277" s="63"/>
    </row>
    <row r="278" spans="1:7" ht="18.75">
      <c r="A278" s="4"/>
      <c r="B278" s="4"/>
      <c r="C278" s="4"/>
      <c r="D278" s="20"/>
      <c r="E278" s="20"/>
      <c r="F278" s="32"/>
      <c r="G278" s="63"/>
    </row>
    <row r="279" spans="1:7" ht="18.75">
      <c r="A279" s="66"/>
      <c r="B279" s="66"/>
      <c r="C279" s="66"/>
      <c r="D279" s="68"/>
      <c r="E279" s="68"/>
      <c r="F279" s="65"/>
      <c r="G279" s="67"/>
    </row>
    <row r="280" spans="1:7" ht="18.75">
      <c r="A280" s="4"/>
      <c r="B280" s="4"/>
      <c r="C280" s="4"/>
      <c r="D280" s="20"/>
      <c r="E280" s="20"/>
      <c r="F280" s="32"/>
      <c r="G280" s="63"/>
    </row>
    <row r="281" spans="1:7" ht="18.75">
      <c r="A281" s="4"/>
      <c r="B281" s="4"/>
      <c r="C281" s="4"/>
      <c r="D281" s="20"/>
      <c r="E281" s="20"/>
      <c r="F281" s="32"/>
      <c r="G281" s="63"/>
    </row>
    <row r="282" spans="1:7" ht="18.75">
      <c r="A282" s="4"/>
      <c r="B282" s="4"/>
      <c r="C282" s="4"/>
      <c r="D282" s="20"/>
      <c r="E282" s="20"/>
      <c r="F282" s="32"/>
      <c r="G282" s="63"/>
    </row>
    <row r="283" spans="1:7" ht="18.75">
      <c r="A283" s="66"/>
      <c r="B283" s="66"/>
      <c r="C283" s="66"/>
      <c r="D283" s="68"/>
      <c r="E283" s="68"/>
      <c r="F283" s="65"/>
      <c r="G283" s="67"/>
    </row>
    <row r="284" spans="1:7" ht="18.75">
      <c r="A284" s="4"/>
      <c r="B284" s="4"/>
      <c r="C284" s="4"/>
      <c r="D284" s="20"/>
      <c r="E284" s="20"/>
      <c r="F284" s="32"/>
      <c r="G284" s="63"/>
    </row>
    <row r="285" spans="1:7" ht="18.75">
      <c r="A285" s="4"/>
      <c r="B285" s="4"/>
      <c r="C285" s="4"/>
      <c r="D285" s="20"/>
      <c r="E285" s="20"/>
      <c r="F285" s="32"/>
      <c r="G285" s="63"/>
    </row>
    <row r="286" spans="1:7" ht="18.75">
      <c r="A286" s="4"/>
      <c r="B286" s="4"/>
      <c r="C286" s="4"/>
      <c r="D286" s="20"/>
      <c r="E286" s="20"/>
      <c r="F286" s="32"/>
      <c r="G286" s="63"/>
    </row>
    <row r="287" spans="1:7" ht="18.75">
      <c r="A287" s="4"/>
      <c r="B287" s="4"/>
      <c r="C287" s="4"/>
      <c r="D287" s="20"/>
      <c r="E287" s="20"/>
      <c r="F287" s="32"/>
      <c r="G287" s="63"/>
    </row>
    <row r="288" spans="1:7" ht="18.75">
      <c r="A288" s="4"/>
      <c r="B288" s="4"/>
      <c r="C288" s="4"/>
      <c r="D288" s="20"/>
      <c r="E288" s="20"/>
      <c r="F288" s="32"/>
      <c r="G288" s="63"/>
    </row>
    <row r="289" spans="1:7" ht="18.75">
      <c r="A289" s="4"/>
      <c r="B289" s="4"/>
      <c r="C289" s="4"/>
      <c r="D289" s="20"/>
      <c r="E289" s="20"/>
      <c r="F289" s="32"/>
      <c r="G289" s="63"/>
    </row>
    <row r="290" spans="1:7" ht="18.75">
      <c r="A290" s="4"/>
      <c r="B290" s="4"/>
      <c r="C290" s="4"/>
      <c r="D290" s="20"/>
      <c r="E290" s="20"/>
      <c r="F290" s="32"/>
      <c r="G290" s="63"/>
    </row>
    <row r="291" spans="1:7" ht="18.75">
      <c r="A291" s="4"/>
      <c r="B291" s="4"/>
      <c r="C291" s="4"/>
      <c r="D291" s="20"/>
      <c r="E291" s="20"/>
      <c r="F291" s="32"/>
      <c r="G291" s="63"/>
    </row>
    <row r="292" spans="1:7" ht="18.75">
      <c r="A292" s="4"/>
      <c r="B292" s="4"/>
      <c r="C292" s="4"/>
      <c r="D292" s="20"/>
      <c r="E292" s="20"/>
      <c r="F292" s="32"/>
      <c r="G292" s="63"/>
    </row>
    <row r="293" spans="1:7" ht="18.75">
      <c r="A293" s="66"/>
      <c r="B293" s="66"/>
      <c r="C293" s="66"/>
      <c r="D293" s="68"/>
      <c r="E293" s="68"/>
      <c r="F293" s="65"/>
      <c r="G293" s="67"/>
    </row>
    <row r="294" spans="1:7" ht="18.75">
      <c r="A294" s="4"/>
      <c r="B294" s="4"/>
      <c r="C294" s="4"/>
      <c r="D294" s="20"/>
      <c r="E294" s="20"/>
      <c r="F294" s="32"/>
      <c r="G294" s="63"/>
    </row>
    <row r="295" spans="1:7" ht="18.75">
      <c r="A295" s="4"/>
      <c r="B295" s="4"/>
      <c r="C295" s="4"/>
      <c r="D295" s="20"/>
      <c r="E295" s="20"/>
      <c r="F295" s="32"/>
      <c r="G295" s="63"/>
    </row>
    <row r="296" spans="1:7" ht="18.75">
      <c r="A296" s="4"/>
      <c r="B296" s="4"/>
      <c r="C296" s="4"/>
      <c r="D296" s="20"/>
      <c r="E296" s="20"/>
      <c r="F296" s="32"/>
      <c r="G296" s="63"/>
    </row>
    <row r="297" spans="1:7" ht="18.75">
      <c r="A297" s="4"/>
      <c r="B297" s="4"/>
      <c r="C297" s="4"/>
      <c r="D297" s="20"/>
      <c r="E297" s="20"/>
      <c r="F297" s="32"/>
      <c r="G297" s="63"/>
    </row>
    <row r="298" spans="1:7" ht="18.75">
      <c r="A298" s="4"/>
      <c r="B298" s="4"/>
      <c r="C298" s="4"/>
      <c r="D298" s="20"/>
      <c r="E298" s="20"/>
      <c r="F298" s="32"/>
      <c r="G298" s="63"/>
    </row>
    <row r="299" spans="1:7" ht="18.75">
      <c r="A299" s="4"/>
      <c r="B299" s="4"/>
      <c r="C299" s="4"/>
      <c r="D299" s="20"/>
      <c r="E299" s="20"/>
      <c r="F299" s="32"/>
      <c r="G299" s="63"/>
    </row>
    <row r="300" spans="1:7" ht="18.75">
      <c r="A300" s="4"/>
      <c r="B300" s="4"/>
      <c r="C300" s="4"/>
      <c r="D300" s="20"/>
      <c r="E300" s="20"/>
      <c r="F300" s="32"/>
      <c r="G300" s="63"/>
    </row>
    <row r="301" spans="1:7" ht="18.75">
      <c r="A301" s="91"/>
      <c r="B301" s="91"/>
      <c r="C301" s="91"/>
      <c r="D301" s="65"/>
      <c r="E301" s="65"/>
      <c r="F301" s="65"/>
      <c r="G301" s="90"/>
    </row>
    <row r="302" spans="1:7" ht="18.75">
      <c r="A302" s="66"/>
      <c r="B302" s="66"/>
      <c r="C302" s="66"/>
      <c r="D302" s="68"/>
      <c r="E302" s="68"/>
      <c r="F302" s="65"/>
      <c r="G302" s="67"/>
    </row>
    <row r="303" spans="1:7" ht="18.75">
      <c r="A303" s="66"/>
      <c r="B303" s="66"/>
      <c r="C303" s="66"/>
      <c r="D303" s="68"/>
      <c r="E303" s="68"/>
      <c r="F303" s="65"/>
      <c r="G303" s="67"/>
    </row>
    <row r="304" spans="1:7" ht="18.75">
      <c r="A304" s="4"/>
      <c r="B304" s="4"/>
      <c r="C304" s="4"/>
      <c r="D304" s="20"/>
      <c r="E304" s="20"/>
      <c r="F304" s="32"/>
      <c r="G304" s="63"/>
    </row>
    <row r="305" spans="1:7" ht="18.75">
      <c r="A305" s="4"/>
      <c r="B305" s="4"/>
      <c r="C305" s="4"/>
      <c r="D305" s="20"/>
      <c r="E305" s="20"/>
      <c r="F305" s="32"/>
      <c r="G305" s="63"/>
    </row>
    <row r="306" spans="1:7" ht="18.75">
      <c r="A306" s="4"/>
      <c r="B306" s="4"/>
      <c r="C306" s="4"/>
      <c r="D306" s="20"/>
      <c r="E306" s="20"/>
      <c r="F306" s="32"/>
      <c r="G306" s="63"/>
    </row>
    <row r="307" spans="1:7" ht="18.75">
      <c r="A307" s="4"/>
      <c r="B307" s="4"/>
      <c r="C307" s="4"/>
      <c r="D307" s="20"/>
      <c r="E307" s="20"/>
      <c r="F307" s="32"/>
      <c r="G307" s="63"/>
    </row>
    <row r="308" spans="1:7" ht="18.75">
      <c r="A308" s="4"/>
      <c r="B308" s="4"/>
      <c r="C308" s="4"/>
      <c r="D308" s="20"/>
      <c r="E308" s="20"/>
      <c r="F308" s="32"/>
      <c r="G308" s="63"/>
    </row>
    <row r="309" spans="1:7" ht="18.75">
      <c r="A309" s="4"/>
      <c r="B309" s="4"/>
      <c r="C309" s="4"/>
      <c r="D309" s="20"/>
      <c r="E309" s="20"/>
      <c r="F309" s="20"/>
      <c r="G309" s="4"/>
    </row>
    <row r="310" spans="1:7" ht="18.75">
      <c r="A310" s="4"/>
      <c r="B310" s="4"/>
      <c r="C310" s="4"/>
      <c r="D310" s="20"/>
      <c r="E310" s="20"/>
      <c r="F310" s="20"/>
      <c r="G310" s="4"/>
    </row>
    <row r="311" spans="1:7" ht="18.75">
      <c r="A311" s="4"/>
      <c r="B311" s="4"/>
      <c r="C311" s="4"/>
      <c r="D311" s="20"/>
      <c r="E311" s="20"/>
      <c r="F311" s="20"/>
      <c r="G311" s="4"/>
    </row>
    <row r="312" spans="1:7" ht="18.75">
      <c r="A312" s="4"/>
      <c r="B312" s="4"/>
      <c r="C312" s="4"/>
      <c r="D312" s="20"/>
      <c r="E312" s="20"/>
      <c r="F312" s="20"/>
      <c r="G312" s="4"/>
    </row>
    <row r="313" spans="1:7" ht="18.75">
      <c r="A313" s="4"/>
      <c r="B313" s="4"/>
      <c r="C313" s="64"/>
      <c r="D313" s="20"/>
      <c r="E313" s="20"/>
      <c r="F313" s="20"/>
      <c r="G313" s="4"/>
    </row>
    <row r="314" spans="1:7" ht="18.75">
      <c r="A314" s="4"/>
      <c r="B314" s="4"/>
      <c r="C314" s="66"/>
      <c r="D314" s="65"/>
      <c r="E314" s="65"/>
      <c r="F314" s="65"/>
      <c r="G314" s="90"/>
    </row>
    <row r="315" spans="1:7" ht="18.75">
      <c r="A315" s="4"/>
      <c r="B315" s="4"/>
      <c r="C315" s="66"/>
      <c r="D315" s="68"/>
      <c r="E315" s="68"/>
      <c r="F315" s="68"/>
      <c r="G315" s="67"/>
    </row>
    <row r="316" spans="1:7" ht="18.75">
      <c r="A316" s="4"/>
      <c r="B316" s="4"/>
      <c r="C316" s="66"/>
      <c r="D316" s="68"/>
      <c r="E316" s="68"/>
      <c r="F316" s="68"/>
      <c r="G316" s="67"/>
    </row>
    <row r="317" spans="1:7" ht="18.75">
      <c r="A317" s="4"/>
      <c r="B317" s="4"/>
      <c r="C317" s="66"/>
      <c r="D317" s="68"/>
      <c r="E317" s="68"/>
      <c r="F317" s="68"/>
      <c r="G317" s="67"/>
    </row>
    <row r="318" spans="1:7" ht="18.75">
      <c r="A318" s="4"/>
      <c r="B318" s="4"/>
      <c r="C318" s="4"/>
      <c r="D318" s="20"/>
      <c r="E318" s="20"/>
      <c r="F318" s="20"/>
      <c r="G318" s="4"/>
    </row>
    <row r="319" spans="1:7" ht="18.75">
      <c r="A319" s="4"/>
      <c r="B319" s="4"/>
      <c r="C319" s="4"/>
      <c r="D319" s="20"/>
      <c r="E319" s="20"/>
      <c r="F319" s="20"/>
      <c r="G319" s="4"/>
    </row>
    <row r="320" spans="1:7" ht="18.75">
      <c r="A320" s="4"/>
      <c r="B320" s="4"/>
      <c r="C320" s="4"/>
      <c r="D320" s="20"/>
      <c r="E320" s="20"/>
      <c r="F320" s="20"/>
      <c r="G320" s="4"/>
    </row>
    <row r="321" spans="1:7" ht="18.75">
      <c r="A321" s="4"/>
      <c r="B321" s="4"/>
      <c r="C321" s="4"/>
      <c r="D321" s="20"/>
      <c r="E321" s="20"/>
      <c r="F321" s="20"/>
      <c r="G321" s="4"/>
    </row>
    <row r="322" spans="1:7" ht="18.75">
      <c r="A322" s="4"/>
      <c r="B322" s="4"/>
      <c r="C322" s="4"/>
      <c r="D322" s="20"/>
      <c r="E322" s="20"/>
      <c r="F322" s="20"/>
      <c r="G322" s="4"/>
    </row>
    <row r="323" spans="1:7" ht="18.75">
      <c r="A323" s="4"/>
      <c r="B323" s="4"/>
      <c r="C323" s="4"/>
      <c r="D323" s="20"/>
      <c r="E323" s="20"/>
      <c r="F323" s="20"/>
      <c r="G323" s="4"/>
    </row>
    <row r="324" spans="1:7" ht="18.75">
      <c r="A324" s="4"/>
      <c r="B324" s="4"/>
      <c r="C324" s="4"/>
      <c r="D324" s="20"/>
      <c r="E324" s="20"/>
      <c r="F324" s="20"/>
      <c r="G324" s="4"/>
    </row>
    <row r="325" spans="1:7" ht="18.75">
      <c r="A325" s="4"/>
      <c r="B325" s="4"/>
      <c r="C325" s="4"/>
      <c r="D325" s="20"/>
      <c r="E325" s="20"/>
      <c r="F325" s="20"/>
      <c r="G325" s="4"/>
    </row>
    <row r="326" spans="1:7" ht="18.75">
      <c r="A326" s="4"/>
      <c r="B326" s="4"/>
      <c r="C326" s="4"/>
      <c r="D326" s="20"/>
      <c r="E326" s="20"/>
      <c r="F326" s="20"/>
      <c r="G326" s="4"/>
    </row>
    <row r="327" spans="1:7" ht="18.75">
      <c r="A327" s="4"/>
      <c r="B327" s="4"/>
      <c r="C327" s="4"/>
      <c r="D327" s="20"/>
      <c r="E327" s="20"/>
      <c r="F327" s="20"/>
      <c r="G327" s="4"/>
    </row>
    <row r="328" spans="1:7" ht="18.75">
      <c r="A328" s="4"/>
      <c r="B328" s="4"/>
      <c r="C328" s="4"/>
      <c r="D328" s="20"/>
      <c r="E328" s="20"/>
      <c r="F328" s="20"/>
      <c r="G328" s="4"/>
    </row>
    <row r="329" spans="1:7" ht="18.75">
      <c r="A329" s="4"/>
      <c r="B329" s="4"/>
      <c r="C329" s="4"/>
      <c r="D329" s="20"/>
      <c r="E329" s="20"/>
      <c r="F329" s="20"/>
      <c r="G329" s="4"/>
    </row>
    <row r="330" spans="1:7" ht="18.75">
      <c r="A330" s="4"/>
      <c r="B330" s="4"/>
      <c r="C330" s="4"/>
      <c r="D330" s="20"/>
      <c r="E330" s="20"/>
      <c r="F330" s="20"/>
      <c r="G330" s="4"/>
    </row>
    <row r="331" spans="1:7" ht="18.75">
      <c r="A331" s="4"/>
      <c r="B331" s="4"/>
      <c r="C331" s="4"/>
      <c r="D331" s="20"/>
      <c r="E331" s="20"/>
      <c r="F331" s="20"/>
      <c r="G331" s="4"/>
    </row>
    <row r="332" spans="1:7" ht="18.75">
      <c r="A332" s="4"/>
      <c r="B332" s="4"/>
      <c r="C332" s="4"/>
      <c r="D332" s="20"/>
      <c r="E332" s="20"/>
      <c r="F332" s="20"/>
      <c r="G332" s="4"/>
    </row>
    <row r="333" spans="1:7" ht="18.75">
      <c r="A333" s="4"/>
      <c r="B333" s="4"/>
      <c r="C333" s="4"/>
      <c r="D333" s="20"/>
      <c r="E333" s="20"/>
      <c r="F333" s="20"/>
      <c r="G333" s="4"/>
    </row>
    <row r="334" spans="1:7" ht="18.75">
      <c r="A334" s="4"/>
      <c r="B334" s="4"/>
      <c r="C334" s="4"/>
      <c r="D334" s="20"/>
      <c r="E334" s="20"/>
      <c r="F334" s="20"/>
      <c r="G334" s="4"/>
    </row>
    <row r="335" spans="1:7" ht="18.75">
      <c r="A335" s="4"/>
      <c r="B335" s="4"/>
      <c r="C335" s="4"/>
      <c r="D335" s="20"/>
      <c r="E335" s="20"/>
      <c r="F335" s="20"/>
      <c r="G335" s="4"/>
    </row>
    <row r="336" spans="1:7" ht="18.75">
      <c r="A336" s="4"/>
      <c r="B336" s="4"/>
      <c r="C336" s="4"/>
      <c r="D336" s="20"/>
      <c r="E336" s="20"/>
      <c r="F336" s="20"/>
      <c r="G336" s="4"/>
    </row>
    <row r="337" spans="1:7" ht="18.75">
      <c r="A337" s="4"/>
      <c r="B337" s="4"/>
      <c r="C337" s="4"/>
      <c r="D337" s="20"/>
      <c r="E337" s="20"/>
      <c r="F337" s="20"/>
      <c r="G337" s="4"/>
    </row>
    <row r="338" spans="1:7" ht="18.75">
      <c r="A338" s="4"/>
      <c r="B338" s="4"/>
      <c r="C338" s="4"/>
      <c r="D338" s="20"/>
      <c r="E338" s="20"/>
      <c r="F338" s="20"/>
      <c r="G338" s="4"/>
    </row>
    <row r="339" spans="1:7" ht="18.75">
      <c r="A339" s="4"/>
      <c r="B339" s="4"/>
      <c r="C339" s="4"/>
      <c r="D339" s="20"/>
      <c r="E339" s="20"/>
      <c r="F339" s="20"/>
      <c r="G339" s="4"/>
    </row>
    <row r="340" spans="1:7" ht="18.75">
      <c r="A340" s="4"/>
      <c r="B340" s="4"/>
      <c r="C340" s="4"/>
      <c r="D340" s="20"/>
      <c r="E340" s="20"/>
      <c r="F340" s="20"/>
      <c r="G340" s="4"/>
    </row>
    <row r="341" spans="1:7" ht="18.75">
      <c r="A341" s="4"/>
      <c r="B341" s="4"/>
      <c r="C341" s="4"/>
      <c r="D341" s="20"/>
      <c r="E341" s="20"/>
      <c r="F341" s="20"/>
      <c r="G341" s="4"/>
    </row>
    <row r="342" spans="1:7" ht="18.75">
      <c r="A342" s="4"/>
      <c r="B342" s="4"/>
      <c r="C342" s="4"/>
      <c r="D342" s="20"/>
      <c r="E342" s="20"/>
      <c r="F342" s="20"/>
      <c r="G342" s="4"/>
    </row>
    <row r="343" spans="1:7" ht="18.75">
      <c r="A343" s="4"/>
      <c r="B343" s="4"/>
      <c r="C343" s="4"/>
      <c r="D343" s="20"/>
      <c r="E343" s="20"/>
      <c r="F343" s="20"/>
      <c r="G343" s="4"/>
    </row>
    <row r="344" spans="1:7" ht="18.75">
      <c r="A344" s="4"/>
      <c r="B344" s="4"/>
      <c r="C344" s="4"/>
      <c r="D344" s="20"/>
      <c r="E344" s="20"/>
      <c r="F344" s="20"/>
      <c r="G344" s="4"/>
    </row>
    <row r="345" spans="1:7" ht="18.75">
      <c r="A345" s="4"/>
      <c r="B345" s="4"/>
      <c r="C345" s="4"/>
      <c r="D345" s="20"/>
      <c r="E345" s="20"/>
      <c r="F345" s="20"/>
      <c r="G345" s="4"/>
    </row>
    <row r="346" spans="1:7" ht="18.75">
      <c r="A346" s="4"/>
      <c r="B346" s="4"/>
      <c r="C346" s="4"/>
      <c r="D346" s="20"/>
      <c r="E346" s="20"/>
      <c r="F346" s="20"/>
      <c r="G346" s="4"/>
    </row>
    <row r="347" spans="1:7" ht="18.75">
      <c r="A347" s="4"/>
      <c r="B347" s="4"/>
      <c r="C347" s="4"/>
      <c r="D347" s="20"/>
      <c r="E347" s="20"/>
      <c r="F347" s="20"/>
      <c r="G347" s="4"/>
    </row>
    <row r="348" spans="1:7" ht="18.75">
      <c r="A348" s="4"/>
      <c r="B348" s="4"/>
      <c r="C348" s="4"/>
      <c r="D348" s="20"/>
      <c r="E348" s="20"/>
      <c r="F348" s="20"/>
      <c r="G348" s="4"/>
    </row>
    <row r="349" spans="1:7" ht="18.75">
      <c r="A349" s="4"/>
      <c r="B349" s="4"/>
      <c r="C349" s="4"/>
      <c r="D349" s="20"/>
      <c r="E349" s="20"/>
      <c r="F349" s="20"/>
      <c r="G349" s="4"/>
    </row>
    <row r="350" spans="1:7" ht="18.75">
      <c r="A350" s="4"/>
      <c r="B350" s="4"/>
      <c r="C350" s="4"/>
      <c r="D350" s="20"/>
      <c r="E350" s="20"/>
      <c r="F350" s="20"/>
      <c r="G350" s="4"/>
    </row>
    <row r="351" spans="1:7" ht="18.75">
      <c r="A351" s="4"/>
      <c r="B351" s="4"/>
      <c r="C351" s="4"/>
      <c r="D351" s="20"/>
      <c r="E351" s="20"/>
      <c r="F351" s="20"/>
      <c r="G351" s="4"/>
    </row>
    <row r="352" spans="1:7" ht="18.75">
      <c r="A352" s="4"/>
      <c r="B352" s="4"/>
      <c r="C352" s="4"/>
      <c r="D352" s="20"/>
      <c r="E352" s="20"/>
      <c r="F352" s="20"/>
      <c r="G352" s="4"/>
    </row>
    <row r="353" spans="1:7" ht="18.75">
      <c r="A353" s="4"/>
      <c r="B353" s="4"/>
      <c r="C353" s="4"/>
      <c r="D353" s="20"/>
      <c r="E353" s="20"/>
      <c r="F353" s="20"/>
      <c r="G353" s="4"/>
    </row>
    <row r="354" spans="1:7" ht="18.75">
      <c r="A354" s="4"/>
      <c r="B354" s="4"/>
      <c r="C354" s="4"/>
      <c r="D354" s="20"/>
      <c r="E354" s="20"/>
      <c r="F354" s="20"/>
      <c r="G354" s="4"/>
    </row>
    <row r="355" spans="1:7" ht="18.75">
      <c r="A355" s="4"/>
      <c r="B355" s="4"/>
      <c r="C355" s="4"/>
      <c r="D355" s="20"/>
      <c r="E355" s="20"/>
      <c r="F355" s="20"/>
      <c r="G355" s="4"/>
    </row>
    <row r="356" spans="1:7" ht="18.75">
      <c r="A356" s="4"/>
      <c r="B356" s="4"/>
      <c r="C356" s="4"/>
      <c r="D356" s="20"/>
      <c r="E356" s="20"/>
      <c r="F356" s="20"/>
      <c r="G356" s="4"/>
    </row>
    <row r="357" spans="1:7" ht="18.75">
      <c r="A357" s="4"/>
      <c r="B357" s="4"/>
      <c r="C357" s="4"/>
      <c r="D357" s="20"/>
      <c r="E357" s="20"/>
      <c r="F357" s="20"/>
      <c r="G357" s="4"/>
    </row>
    <row r="358" spans="1:7" ht="18.75">
      <c r="A358" s="4"/>
      <c r="B358" s="4"/>
      <c r="C358" s="4"/>
      <c r="D358" s="20"/>
      <c r="E358" s="20"/>
      <c r="F358" s="20"/>
      <c r="G358" s="4"/>
    </row>
    <row r="359" spans="1:7" ht="18.75">
      <c r="A359" s="4"/>
      <c r="B359" s="4"/>
      <c r="C359" s="4"/>
      <c r="D359" s="20"/>
      <c r="E359" s="20"/>
      <c r="F359" s="20"/>
      <c r="G359" s="4"/>
    </row>
    <row r="360" spans="1:7" ht="18.75">
      <c r="A360" s="4"/>
      <c r="B360" s="4"/>
      <c r="C360" s="4"/>
      <c r="D360" s="20"/>
      <c r="E360" s="20"/>
      <c r="F360" s="20"/>
      <c r="G360" s="4"/>
    </row>
    <row r="361" spans="1:7" ht="18.75">
      <c r="A361" s="4"/>
      <c r="B361" s="4"/>
      <c r="C361" s="4"/>
      <c r="D361" s="20"/>
      <c r="E361" s="20"/>
      <c r="F361" s="20"/>
      <c r="G361" s="4"/>
    </row>
    <row r="362" spans="1:7" ht="18.75">
      <c r="A362" s="4"/>
      <c r="B362" s="4"/>
      <c r="C362" s="4"/>
      <c r="D362" s="20"/>
      <c r="E362" s="20"/>
      <c r="F362" s="20"/>
      <c r="G362" s="4"/>
    </row>
    <row r="363" spans="1:7" ht="18.75">
      <c r="A363" s="4"/>
      <c r="B363" s="4"/>
      <c r="C363" s="4"/>
      <c r="D363" s="20"/>
      <c r="E363" s="20"/>
      <c r="F363" s="20"/>
      <c r="G363" s="4"/>
    </row>
    <row r="364" spans="1:7" ht="18.75">
      <c r="A364" s="4"/>
      <c r="B364" s="4"/>
      <c r="C364" s="4"/>
      <c r="D364" s="20"/>
      <c r="E364" s="20"/>
      <c r="F364" s="20"/>
      <c r="G364" s="4"/>
    </row>
    <row r="365" spans="1:7" ht="18.75">
      <c r="A365" s="4"/>
      <c r="B365" s="4"/>
      <c r="C365" s="4"/>
      <c r="D365" s="20"/>
      <c r="E365" s="20"/>
      <c r="F365" s="20"/>
      <c r="G365" s="4"/>
    </row>
    <row r="366" spans="1:7" ht="18.75">
      <c r="A366" s="4"/>
      <c r="B366" s="4"/>
      <c r="C366" s="4"/>
      <c r="D366" s="20"/>
      <c r="E366" s="20"/>
      <c r="F366" s="20"/>
      <c r="G366" s="4"/>
    </row>
    <row r="367" spans="1:7" ht="18.75">
      <c r="A367" s="4"/>
      <c r="B367" s="4"/>
      <c r="C367" s="4"/>
      <c r="D367" s="20"/>
      <c r="E367" s="20"/>
      <c r="F367" s="20"/>
      <c r="G367" s="4"/>
    </row>
    <row r="368" spans="1:7" ht="18.75">
      <c r="A368" s="4"/>
      <c r="B368" s="4"/>
      <c r="C368" s="4"/>
      <c r="D368" s="20"/>
      <c r="E368" s="20"/>
      <c r="F368" s="20"/>
      <c r="G368" s="4"/>
    </row>
    <row r="369" spans="1:7" ht="18.75">
      <c r="A369" s="4"/>
      <c r="B369" s="4"/>
      <c r="C369" s="4"/>
      <c r="D369" s="20"/>
      <c r="E369" s="20"/>
      <c r="F369" s="20"/>
      <c r="G369" s="4"/>
    </row>
    <row r="370" spans="1:7" ht="18.75">
      <c r="A370" s="4"/>
      <c r="B370" s="4"/>
      <c r="C370" s="4"/>
      <c r="D370" s="20"/>
      <c r="E370" s="20"/>
      <c r="F370" s="20"/>
      <c r="G370" s="4"/>
    </row>
    <row r="371" spans="1:7" ht="18.75">
      <c r="A371" s="4"/>
      <c r="B371" s="4"/>
      <c r="C371" s="4"/>
      <c r="D371" s="20"/>
      <c r="E371" s="20"/>
      <c r="F371" s="20"/>
      <c r="G371" s="4"/>
    </row>
    <row r="372" spans="1:7" ht="18.75">
      <c r="A372" s="4"/>
      <c r="B372" s="4"/>
      <c r="C372" s="4"/>
      <c r="D372" s="20"/>
      <c r="E372" s="20"/>
      <c r="F372" s="20"/>
      <c r="G372" s="4"/>
    </row>
    <row r="373" spans="1:7" ht="18.75">
      <c r="A373" s="4"/>
      <c r="B373" s="4"/>
      <c r="C373" s="4"/>
      <c r="D373" s="20"/>
      <c r="E373" s="20"/>
      <c r="F373" s="20"/>
      <c r="G373" s="4"/>
    </row>
    <row r="374" spans="1:7" ht="18.75">
      <c r="A374" s="4"/>
      <c r="B374" s="4"/>
      <c r="C374" s="4"/>
      <c r="D374" s="20"/>
      <c r="E374" s="20"/>
      <c r="F374" s="20"/>
      <c r="G374" s="4"/>
    </row>
    <row r="375" spans="1:7" ht="18.75">
      <c r="A375" s="4"/>
      <c r="B375" s="4"/>
      <c r="C375" s="4"/>
      <c r="D375" s="20"/>
      <c r="E375" s="20"/>
      <c r="F375" s="20"/>
      <c r="G375" s="4"/>
    </row>
    <row r="376" spans="1:7" ht="18.75">
      <c r="A376" s="4"/>
      <c r="B376" s="4"/>
      <c r="C376" s="4"/>
      <c r="D376" s="20"/>
      <c r="E376" s="20"/>
      <c r="F376" s="20"/>
      <c r="G376" s="4"/>
    </row>
    <row r="377" spans="1:7" ht="18.75">
      <c r="A377" s="4"/>
      <c r="B377" s="4"/>
      <c r="C377" s="4"/>
      <c r="D377" s="20"/>
      <c r="E377" s="20"/>
      <c r="F377" s="20"/>
      <c r="G377" s="4"/>
    </row>
    <row r="378" spans="1:7" ht="18.75">
      <c r="A378" s="4"/>
      <c r="B378" s="4"/>
      <c r="C378" s="4"/>
      <c r="D378" s="20"/>
      <c r="E378" s="20"/>
      <c r="F378" s="20"/>
      <c r="G378" s="4"/>
    </row>
    <row r="379" spans="1:7" ht="18.75">
      <c r="A379" s="4"/>
      <c r="B379" s="4"/>
      <c r="C379" s="4"/>
      <c r="D379" s="20"/>
      <c r="E379" s="20"/>
      <c r="F379" s="20"/>
      <c r="G379" s="4"/>
    </row>
    <row r="380" spans="1:7" ht="18.75">
      <c r="A380" s="4"/>
      <c r="B380" s="4"/>
      <c r="C380" s="4"/>
      <c r="D380" s="20"/>
      <c r="E380" s="20"/>
      <c r="F380" s="20"/>
      <c r="G380" s="4"/>
    </row>
    <row r="381" spans="1:7" ht="18.75">
      <c r="A381" s="4"/>
      <c r="B381" s="4"/>
      <c r="C381" s="4"/>
      <c r="D381" s="20"/>
      <c r="E381" s="20"/>
      <c r="F381" s="20"/>
      <c r="G381" s="4"/>
    </row>
    <row r="382" spans="1:7" ht="18.75">
      <c r="A382" s="4"/>
      <c r="B382" s="4"/>
      <c r="C382" s="4"/>
      <c r="D382" s="20"/>
      <c r="E382" s="20"/>
      <c r="F382" s="20"/>
      <c r="G382" s="4"/>
    </row>
    <row r="383" spans="1:7" ht="18.75">
      <c r="A383" s="4"/>
      <c r="B383" s="4"/>
      <c r="C383" s="4"/>
      <c r="D383" s="20"/>
      <c r="E383" s="20"/>
      <c r="F383" s="20"/>
      <c r="G383" s="4"/>
    </row>
    <row r="384" spans="1:7" ht="18.75">
      <c r="A384" s="4"/>
      <c r="B384" s="4"/>
      <c r="C384" s="4"/>
      <c r="D384" s="20"/>
      <c r="E384" s="20"/>
      <c r="F384" s="20"/>
      <c r="G384" s="4"/>
    </row>
    <row r="385" spans="1:7" ht="18.75">
      <c r="A385" s="4"/>
      <c r="B385" s="4"/>
      <c r="C385" s="4"/>
      <c r="D385" s="20"/>
      <c r="E385" s="20"/>
      <c r="F385" s="20"/>
      <c r="G385" s="4"/>
    </row>
    <row r="386" spans="1:7" ht="18.75">
      <c r="A386" s="4"/>
      <c r="B386" s="4"/>
      <c r="C386" s="4"/>
      <c r="D386" s="20"/>
      <c r="E386" s="20"/>
      <c r="F386" s="20"/>
      <c r="G386" s="4"/>
    </row>
    <row r="387" spans="1:7" ht="18.75">
      <c r="A387" s="4"/>
      <c r="B387" s="4"/>
      <c r="C387" s="4"/>
      <c r="D387" s="20"/>
      <c r="E387" s="20"/>
      <c r="F387" s="20"/>
      <c r="G387" s="4"/>
    </row>
    <row r="388" spans="1:7" ht="18.75">
      <c r="A388" s="4"/>
      <c r="B388" s="4"/>
      <c r="C388" s="4"/>
      <c r="D388" s="20"/>
      <c r="E388" s="20"/>
      <c r="F388" s="20"/>
      <c r="G388" s="4"/>
    </row>
    <row r="389" spans="1:7" ht="18.75">
      <c r="A389" s="4"/>
      <c r="B389" s="4"/>
      <c r="C389" s="4"/>
      <c r="D389" s="20"/>
      <c r="E389" s="20"/>
      <c r="F389" s="20"/>
      <c r="G389" s="4"/>
    </row>
    <row r="390" spans="1:7" ht="18.75">
      <c r="A390" s="4"/>
      <c r="B390" s="4"/>
      <c r="C390" s="4"/>
      <c r="D390" s="20"/>
      <c r="E390" s="20"/>
      <c r="F390" s="20"/>
      <c r="G390" s="4"/>
    </row>
    <row r="391" spans="1:7" ht="18.75">
      <c r="A391" s="4"/>
      <c r="B391" s="4"/>
      <c r="C391" s="4"/>
      <c r="D391" s="20"/>
      <c r="E391" s="20"/>
      <c r="F391" s="20"/>
      <c r="G391" s="4"/>
    </row>
    <row r="392" spans="1:7" ht="18.75">
      <c r="A392" s="4"/>
      <c r="B392" s="4"/>
      <c r="C392" s="4"/>
      <c r="D392" s="20"/>
      <c r="E392" s="20"/>
      <c r="F392" s="20"/>
      <c r="G392" s="4"/>
    </row>
    <row r="393" spans="1:7" ht="18.75">
      <c r="A393" s="4"/>
      <c r="B393" s="4"/>
      <c r="C393" s="4"/>
      <c r="D393" s="20"/>
      <c r="E393" s="20"/>
      <c r="F393" s="20"/>
      <c r="G393" s="4"/>
    </row>
    <row r="394" spans="1:7" ht="18.75">
      <c r="A394" s="4"/>
      <c r="B394" s="4"/>
      <c r="C394" s="4"/>
      <c r="D394" s="20"/>
      <c r="E394" s="20"/>
      <c r="F394" s="20"/>
      <c r="G394" s="4"/>
    </row>
    <row r="395" spans="1:7" ht="18.75">
      <c r="A395" s="4"/>
      <c r="B395" s="4"/>
      <c r="C395" s="4"/>
      <c r="D395" s="20"/>
      <c r="E395" s="20"/>
      <c r="F395" s="20"/>
      <c r="G395" s="4"/>
    </row>
    <row r="396" spans="1:7" ht="18.75">
      <c r="A396" s="4"/>
      <c r="B396" s="4"/>
      <c r="C396" s="4"/>
      <c r="D396" s="20"/>
      <c r="E396" s="20"/>
      <c r="F396" s="20"/>
      <c r="G396" s="4"/>
    </row>
    <row r="397" spans="1:7" ht="18.75">
      <c r="A397" s="4"/>
      <c r="B397" s="4"/>
      <c r="C397" s="4"/>
      <c r="D397" s="20"/>
      <c r="E397" s="20"/>
      <c r="F397" s="20"/>
      <c r="G397" s="4"/>
    </row>
    <row r="398" spans="1:7" ht="18.75">
      <c r="A398" s="4"/>
      <c r="B398" s="4"/>
      <c r="C398" s="4"/>
      <c r="D398" s="20"/>
      <c r="E398" s="20"/>
      <c r="F398" s="20"/>
      <c r="G398" s="4"/>
    </row>
    <row r="399" spans="1:7" ht="18.75">
      <c r="A399" s="4"/>
      <c r="B399" s="4"/>
      <c r="C399" s="4"/>
      <c r="D399" s="20"/>
      <c r="E399" s="20"/>
      <c r="F399" s="20"/>
      <c r="G399" s="4"/>
    </row>
    <row r="400" spans="1:7" ht="18.75">
      <c r="A400" s="4"/>
      <c r="B400" s="4"/>
      <c r="C400" s="4"/>
      <c r="D400" s="20"/>
      <c r="E400" s="20"/>
      <c r="F400" s="20"/>
      <c r="G400" s="4"/>
    </row>
    <row r="401" spans="1:7" ht="18.75">
      <c r="A401" s="4"/>
      <c r="B401" s="4"/>
      <c r="C401" s="4"/>
      <c r="D401" s="20"/>
      <c r="E401" s="20"/>
      <c r="F401" s="20"/>
      <c r="G401" s="4"/>
    </row>
    <row r="402" spans="1:7" ht="18.75">
      <c r="A402" s="4"/>
      <c r="B402" s="4"/>
      <c r="C402" s="4"/>
      <c r="D402" s="20"/>
      <c r="E402" s="20"/>
      <c r="F402" s="20"/>
      <c r="G402" s="4"/>
    </row>
    <row r="403" spans="1:7" ht="18.75">
      <c r="A403" s="4"/>
      <c r="B403" s="4"/>
      <c r="C403" s="4"/>
      <c r="D403" s="20"/>
      <c r="E403" s="20"/>
      <c r="F403" s="20"/>
      <c r="G403" s="4"/>
    </row>
    <row r="404" spans="1:7" ht="18.75">
      <c r="A404" s="4"/>
      <c r="B404" s="4"/>
      <c r="C404" s="4"/>
      <c r="D404" s="20"/>
      <c r="E404" s="20"/>
      <c r="F404" s="20"/>
      <c r="G404" s="4"/>
    </row>
    <row r="405" spans="1:7" ht="18.75">
      <c r="A405" s="4"/>
      <c r="B405" s="4"/>
      <c r="C405" s="4"/>
      <c r="D405" s="20"/>
      <c r="E405" s="20"/>
      <c r="F405" s="20"/>
      <c r="G405" s="4"/>
    </row>
    <row r="406" spans="1:7" ht="18.75">
      <c r="A406" s="4"/>
      <c r="B406" s="4"/>
      <c r="C406" s="4"/>
      <c r="D406" s="20"/>
      <c r="E406" s="20"/>
      <c r="F406" s="20"/>
      <c r="G406" s="4"/>
    </row>
    <row r="407" spans="1:7" ht="18.75">
      <c r="A407" s="4"/>
      <c r="B407" s="4"/>
      <c r="C407" s="4"/>
      <c r="D407" s="20"/>
      <c r="E407" s="20"/>
      <c r="F407" s="20"/>
      <c r="G407" s="4"/>
    </row>
    <row r="408" spans="1:7" ht="18.75">
      <c r="A408" s="4"/>
      <c r="B408" s="4"/>
      <c r="C408" s="4"/>
      <c r="D408" s="20"/>
      <c r="E408" s="20"/>
      <c r="F408" s="20"/>
      <c r="G408" s="4"/>
    </row>
    <row r="409" spans="1:7" ht="18.75">
      <c r="A409" s="4"/>
      <c r="B409" s="4"/>
      <c r="C409" s="4"/>
      <c r="D409" s="20"/>
      <c r="E409" s="20"/>
      <c r="F409" s="20"/>
      <c r="G409" s="4"/>
    </row>
    <row r="410" spans="1:7" ht="18.75">
      <c r="A410" s="4"/>
      <c r="B410" s="4"/>
      <c r="C410" s="4"/>
      <c r="D410" s="20"/>
      <c r="E410" s="20"/>
      <c r="F410" s="20"/>
      <c r="G410" s="4"/>
    </row>
    <row r="411" spans="1:7" ht="18.75">
      <c r="A411" s="4"/>
      <c r="B411" s="4"/>
      <c r="C411" s="4"/>
      <c r="D411" s="20"/>
      <c r="E411" s="20"/>
      <c r="F411" s="20"/>
      <c r="G411" s="4"/>
    </row>
    <row r="412" spans="1:7" ht="18.75">
      <c r="A412" s="4"/>
      <c r="B412" s="4"/>
      <c r="C412" s="4"/>
      <c r="D412" s="20"/>
      <c r="E412" s="20"/>
      <c r="F412" s="20"/>
      <c r="G412" s="4"/>
    </row>
    <row r="413" spans="1:7" ht="18.75">
      <c r="A413" s="4"/>
      <c r="B413" s="4"/>
      <c r="C413" s="4"/>
      <c r="D413" s="20"/>
      <c r="E413" s="20"/>
      <c r="F413" s="20"/>
      <c r="G413" s="4"/>
    </row>
    <row r="414" spans="1:7" ht="18.75">
      <c r="A414" s="4"/>
      <c r="B414" s="4"/>
      <c r="C414" s="4"/>
      <c r="D414" s="20"/>
      <c r="E414" s="20"/>
      <c r="F414" s="20"/>
      <c r="G414" s="4"/>
    </row>
    <row r="415" spans="1:7" ht="18.75">
      <c r="A415" s="4"/>
      <c r="B415" s="4"/>
      <c r="C415" s="4"/>
      <c r="D415" s="20"/>
      <c r="E415" s="20"/>
      <c r="F415" s="20"/>
      <c r="G415" s="4"/>
    </row>
    <row r="416" spans="1:7" ht="18.75">
      <c r="A416" s="4"/>
      <c r="B416" s="4"/>
      <c r="C416" s="4"/>
      <c r="D416" s="20"/>
      <c r="E416" s="20"/>
      <c r="F416" s="20"/>
      <c r="G416" s="4"/>
    </row>
    <row r="417" spans="1:7" ht="18.75">
      <c r="A417" s="4"/>
      <c r="B417" s="4"/>
      <c r="C417" s="4"/>
      <c r="D417" s="20"/>
      <c r="E417" s="20"/>
      <c r="F417" s="20"/>
      <c r="G417" s="4"/>
    </row>
    <row r="418" spans="1:7" ht="18.75">
      <c r="A418" s="4"/>
      <c r="B418" s="4"/>
      <c r="C418" s="4"/>
      <c r="D418" s="20"/>
      <c r="E418" s="20"/>
      <c r="F418" s="20"/>
      <c r="G418" s="4"/>
    </row>
    <row r="419" spans="1:7" ht="18.75">
      <c r="A419" s="4"/>
      <c r="B419" s="4"/>
      <c r="C419" s="4"/>
      <c r="D419" s="20"/>
      <c r="E419" s="20"/>
      <c r="F419" s="20"/>
      <c r="G419" s="4"/>
    </row>
    <row r="420" spans="1:7" ht="18.75">
      <c r="A420" s="4"/>
      <c r="B420" s="4"/>
      <c r="C420" s="4"/>
      <c r="D420" s="20"/>
      <c r="E420" s="20"/>
      <c r="F420" s="20"/>
      <c r="G420" s="4"/>
    </row>
    <row r="421" spans="1:7" ht="18.75">
      <c r="A421" s="4"/>
      <c r="B421" s="4"/>
      <c r="C421" s="4"/>
      <c r="D421" s="20"/>
      <c r="E421" s="20"/>
      <c r="F421" s="20"/>
      <c r="G421" s="4"/>
    </row>
    <row r="422" spans="1:7" ht="18.75">
      <c r="A422" s="4"/>
      <c r="B422" s="4"/>
      <c r="C422" s="4"/>
      <c r="D422" s="20"/>
      <c r="E422" s="20"/>
      <c r="F422" s="20"/>
      <c r="G422" s="4"/>
    </row>
    <row r="423" spans="1:7" ht="18.75">
      <c r="A423" s="4"/>
      <c r="B423" s="4"/>
      <c r="C423" s="4"/>
      <c r="D423" s="20"/>
      <c r="E423" s="20"/>
      <c r="F423" s="20"/>
      <c r="G423" s="4"/>
    </row>
    <row r="424" spans="1:7" ht="18.75">
      <c r="A424" s="4"/>
      <c r="B424" s="4"/>
      <c r="C424" s="4"/>
      <c r="D424" s="20"/>
      <c r="E424" s="20"/>
      <c r="F424" s="20"/>
      <c r="G424" s="4"/>
    </row>
    <row r="425" spans="1:7" ht="18.75">
      <c r="A425" s="4"/>
      <c r="B425" s="4"/>
      <c r="C425" s="4"/>
      <c r="D425" s="20"/>
      <c r="E425" s="20"/>
      <c r="F425" s="20"/>
      <c r="G425" s="4"/>
    </row>
    <row r="426" spans="1:7" ht="18.75">
      <c r="A426" s="4"/>
      <c r="B426" s="4"/>
      <c r="C426" s="4"/>
      <c r="D426" s="20"/>
      <c r="E426" s="20"/>
      <c r="F426" s="20"/>
      <c r="G426" s="4"/>
    </row>
    <row r="427" spans="1:7" ht="18.75">
      <c r="A427" s="4"/>
      <c r="B427" s="4"/>
      <c r="C427" s="4"/>
      <c r="D427" s="20"/>
      <c r="E427" s="20"/>
      <c r="F427" s="20"/>
      <c r="G427" s="4"/>
    </row>
    <row r="428" spans="1:7" ht="18.75">
      <c r="A428" s="4"/>
      <c r="B428" s="4"/>
      <c r="C428" s="4"/>
      <c r="D428" s="20"/>
      <c r="E428" s="20"/>
      <c r="F428" s="20"/>
      <c r="G428" s="4"/>
    </row>
    <row r="429" spans="1:7" ht="18.75">
      <c r="A429" s="4"/>
      <c r="B429" s="4"/>
      <c r="C429" s="4"/>
      <c r="D429" s="20"/>
      <c r="E429" s="20"/>
      <c r="F429" s="20"/>
      <c r="G429" s="4"/>
    </row>
    <row r="430" spans="1:7" ht="18.75">
      <c r="A430" s="4"/>
      <c r="B430" s="4"/>
      <c r="C430" s="4"/>
      <c r="D430" s="20"/>
      <c r="E430" s="20"/>
      <c r="F430" s="20"/>
      <c r="G430" s="4"/>
    </row>
    <row r="431" spans="1:7" ht="18.75">
      <c r="A431" s="4"/>
      <c r="B431" s="4"/>
      <c r="C431" s="4"/>
      <c r="D431" s="20"/>
      <c r="E431" s="20"/>
      <c r="F431" s="20"/>
      <c r="G431" s="4"/>
    </row>
    <row r="432" spans="1:7" ht="18.75">
      <c r="A432" s="4"/>
      <c r="B432" s="4"/>
      <c r="C432" s="4"/>
      <c r="D432" s="20"/>
      <c r="E432" s="20"/>
      <c r="F432" s="20"/>
      <c r="G432" s="4"/>
    </row>
    <row r="433" spans="1:7" ht="18.75">
      <c r="A433" s="4"/>
      <c r="B433" s="4"/>
      <c r="C433" s="4"/>
      <c r="D433" s="20"/>
      <c r="E433" s="20"/>
      <c r="F433" s="20"/>
      <c r="G433" s="4"/>
    </row>
    <row r="434" spans="1:7" ht="18.75">
      <c r="A434" s="4"/>
      <c r="B434" s="4"/>
      <c r="C434" s="4"/>
      <c r="D434" s="20"/>
      <c r="E434" s="20"/>
      <c r="F434" s="20"/>
      <c r="G434" s="4"/>
    </row>
    <row r="435" spans="1:7" ht="18.75">
      <c r="A435" s="4"/>
      <c r="B435" s="4"/>
      <c r="C435" s="4"/>
      <c r="D435" s="20"/>
      <c r="E435" s="20"/>
      <c r="F435" s="20"/>
      <c r="G435" s="4"/>
    </row>
    <row r="436" spans="1:7" ht="18.75">
      <c r="A436" s="4"/>
      <c r="B436" s="4"/>
      <c r="C436" s="4"/>
      <c r="D436" s="20"/>
      <c r="E436" s="20"/>
      <c r="F436" s="20"/>
      <c r="G436" s="4"/>
    </row>
    <row r="437" spans="1:7" ht="18.75">
      <c r="A437" s="4"/>
      <c r="B437" s="4"/>
      <c r="C437" s="4"/>
      <c r="D437" s="20"/>
      <c r="E437" s="20"/>
      <c r="F437" s="20"/>
      <c r="G437" s="4"/>
    </row>
    <row r="438" spans="1:7" ht="18.75">
      <c r="A438" s="4"/>
      <c r="B438" s="4"/>
      <c r="C438" s="4"/>
      <c r="D438" s="20"/>
      <c r="E438" s="20"/>
      <c r="F438" s="20"/>
      <c r="G438" s="4"/>
    </row>
    <row r="439" spans="1:7" ht="18.75">
      <c r="A439" s="4"/>
      <c r="B439" s="4"/>
      <c r="C439" s="4"/>
      <c r="D439" s="20"/>
      <c r="E439" s="20"/>
      <c r="F439" s="20"/>
      <c r="G439" s="4"/>
    </row>
    <row r="440" spans="1:7" ht="18.75">
      <c r="A440" s="4"/>
      <c r="B440" s="4"/>
      <c r="C440" s="4"/>
      <c r="D440" s="20"/>
      <c r="E440" s="20"/>
      <c r="F440" s="20"/>
      <c r="G440" s="4"/>
    </row>
    <row r="441" spans="1:7" ht="18.75">
      <c r="A441" s="4"/>
      <c r="B441" s="4"/>
      <c r="C441" s="4"/>
      <c r="D441" s="20"/>
      <c r="E441" s="20"/>
      <c r="F441" s="20"/>
      <c r="G441" s="4"/>
    </row>
    <row r="442" spans="1:7" ht="18.75">
      <c r="A442" s="4"/>
      <c r="B442" s="4"/>
      <c r="C442" s="4"/>
      <c r="D442" s="20"/>
      <c r="E442" s="20"/>
      <c r="F442" s="20"/>
      <c r="G442" s="4"/>
    </row>
    <row r="443" spans="1:7" ht="18.75">
      <c r="A443" s="4"/>
      <c r="B443" s="4"/>
      <c r="C443" s="4"/>
      <c r="D443" s="20"/>
      <c r="E443" s="20"/>
      <c r="F443" s="20"/>
      <c r="G443" s="4"/>
    </row>
    <row r="444" spans="1:7" ht="18.75">
      <c r="A444" s="4"/>
      <c r="B444" s="4"/>
      <c r="C444" s="4"/>
      <c r="D444" s="20"/>
      <c r="E444" s="20"/>
      <c r="F444" s="20"/>
      <c r="G444" s="4"/>
    </row>
    <row r="445" spans="1:7" ht="18.75">
      <c r="A445" s="4"/>
      <c r="B445" s="4"/>
      <c r="C445" s="4"/>
      <c r="D445" s="20"/>
      <c r="E445" s="20"/>
      <c r="F445" s="20"/>
      <c r="G445" s="4"/>
    </row>
    <row r="446" spans="1:7" ht="18.75">
      <c r="A446" s="4"/>
      <c r="B446" s="4"/>
      <c r="C446" s="4"/>
      <c r="D446" s="20"/>
      <c r="E446" s="20"/>
      <c r="F446" s="20"/>
      <c r="G446" s="4"/>
    </row>
    <row r="447" spans="1:7" ht="18.75">
      <c r="A447" s="4"/>
      <c r="B447" s="4"/>
      <c r="C447" s="4"/>
      <c r="D447" s="20"/>
      <c r="E447" s="20"/>
      <c r="F447" s="20"/>
      <c r="G447" s="4"/>
    </row>
    <row r="448" spans="1:7" ht="18.75">
      <c r="A448" s="4"/>
      <c r="B448" s="4"/>
      <c r="C448" s="4"/>
      <c r="D448" s="20"/>
      <c r="E448" s="20"/>
      <c r="F448" s="20"/>
      <c r="G448" s="4"/>
    </row>
    <row r="449" spans="1:7" ht="18.75">
      <c r="A449" s="4"/>
      <c r="B449" s="4"/>
      <c r="C449" s="4"/>
      <c r="D449" s="20"/>
      <c r="E449" s="20"/>
      <c r="F449" s="20"/>
      <c r="G449" s="4"/>
    </row>
    <row r="450" spans="1:7" ht="18.75">
      <c r="A450" s="4"/>
      <c r="B450" s="4"/>
      <c r="C450" s="4"/>
      <c r="D450" s="20"/>
      <c r="E450" s="20"/>
      <c r="F450" s="20"/>
      <c r="G450" s="4"/>
    </row>
    <row r="451" spans="1:7" ht="18.75">
      <c r="A451" s="4"/>
      <c r="B451" s="4"/>
      <c r="C451" s="4"/>
      <c r="D451" s="20"/>
      <c r="E451" s="20"/>
      <c r="F451" s="20"/>
      <c r="G451" s="4"/>
    </row>
    <row r="452" spans="1:7" ht="18.75">
      <c r="A452" s="4"/>
      <c r="B452" s="4"/>
      <c r="C452" s="4"/>
      <c r="D452" s="20"/>
      <c r="E452" s="20"/>
      <c r="F452" s="20"/>
      <c r="G452" s="4"/>
    </row>
    <row r="453" spans="1:7" ht="18.75">
      <c r="A453" s="4"/>
      <c r="B453" s="4"/>
      <c r="C453" s="4"/>
      <c r="D453" s="20"/>
      <c r="E453" s="20"/>
      <c r="F453" s="20"/>
      <c r="G453" s="4"/>
    </row>
    <row r="454" spans="1:7" ht="18.75">
      <c r="A454" s="4"/>
      <c r="B454" s="4"/>
      <c r="C454" s="4"/>
      <c r="D454" s="20"/>
      <c r="E454" s="20"/>
      <c r="F454" s="20"/>
      <c r="G454" s="4"/>
    </row>
    <row r="455" spans="1:7" ht="18.75">
      <c r="A455" s="4"/>
      <c r="B455" s="4"/>
      <c r="C455" s="4"/>
      <c r="D455" s="20"/>
      <c r="E455" s="20"/>
      <c r="F455" s="20"/>
      <c r="G455" s="4"/>
    </row>
    <row r="456" spans="1:7" ht="18.75">
      <c r="A456" s="4"/>
      <c r="B456" s="4"/>
      <c r="C456" s="4"/>
      <c r="D456" s="20"/>
      <c r="E456" s="20"/>
      <c r="F456" s="20"/>
      <c r="G456" s="4"/>
    </row>
    <row r="457" spans="1:7" ht="18.75">
      <c r="A457" s="4"/>
      <c r="B457" s="4"/>
      <c r="C457" s="4"/>
      <c r="D457" s="20"/>
      <c r="E457" s="20"/>
      <c r="F457" s="20"/>
      <c r="G457" s="4"/>
    </row>
    <row r="458" spans="1:7" ht="18.75">
      <c r="A458" s="4"/>
      <c r="B458" s="4"/>
      <c r="C458" s="4"/>
      <c r="D458" s="20"/>
      <c r="E458" s="20"/>
      <c r="F458" s="20"/>
      <c r="G458" s="4"/>
    </row>
    <row r="459" spans="1:7" ht="18.75">
      <c r="A459" s="4"/>
      <c r="B459" s="4"/>
      <c r="C459" s="4"/>
      <c r="D459" s="20"/>
      <c r="E459" s="20"/>
      <c r="F459" s="20"/>
      <c r="G459" s="4"/>
    </row>
    <row r="460" spans="1:7" ht="18.75">
      <c r="A460" s="4"/>
      <c r="B460" s="4"/>
      <c r="C460" s="4"/>
      <c r="D460" s="20"/>
      <c r="E460" s="20"/>
      <c r="F460" s="20"/>
      <c r="G460" s="4"/>
    </row>
    <row r="461" spans="1:7" ht="18.75">
      <c r="A461" s="4"/>
      <c r="B461" s="4"/>
      <c r="C461" s="4"/>
      <c r="D461" s="20"/>
      <c r="E461" s="20"/>
      <c r="F461" s="20"/>
      <c r="G461" s="4"/>
    </row>
    <row r="462" spans="1:7" ht="18.75">
      <c r="A462" s="4"/>
      <c r="B462" s="4"/>
      <c r="C462" s="4"/>
      <c r="D462" s="20"/>
      <c r="E462" s="20"/>
      <c r="F462" s="20"/>
      <c r="G462" s="4"/>
    </row>
    <row r="463" spans="1:7" ht="18.75">
      <c r="A463" s="4"/>
      <c r="B463" s="4"/>
      <c r="C463" s="4"/>
      <c r="D463" s="20"/>
      <c r="E463" s="20"/>
      <c r="F463" s="20"/>
      <c r="G463" s="4"/>
    </row>
    <row r="464" spans="1:7" ht="18.75">
      <c r="A464" s="4"/>
      <c r="B464" s="4"/>
      <c r="C464" s="4"/>
      <c r="D464" s="20"/>
      <c r="E464" s="20"/>
      <c r="F464" s="20"/>
      <c r="G464" s="4"/>
    </row>
    <row r="465" spans="1:7" ht="18.75">
      <c r="A465" s="4"/>
      <c r="B465" s="4"/>
      <c r="C465" s="4"/>
      <c r="D465" s="20"/>
      <c r="E465" s="20"/>
      <c r="F465" s="20"/>
      <c r="G465" s="4"/>
    </row>
    <row r="466" spans="1:7" ht="18.75">
      <c r="A466" s="4"/>
      <c r="B466" s="4"/>
      <c r="C466" s="4"/>
      <c r="D466" s="20"/>
      <c r="E466" s="20"/>
      <c r="F466" s="20"/>
      <c r="G466" s="4"/>
    </row>
    <row r="467" spans="1:7" ht="18.75">
      <c r="A467" s="4"/>
      <c r="B467" s="4"/>
      <c r="C467" s="4"/>
      <c r="D467" s="20"/>
      <c r="E467" s="20"/>
      <c r="F467" s="20"/>
      <c r="G467" s="4"/>
    </row>
    <row r="468" spans="1:7" ht="18.75">
      <c r="A468" s="4"/>
      <c r="B468" s="4"/>
      <c r="C468" s="4"/>
      <c r="D468" s="20"/>
      <c r="E468" s="20"/>
      <c r="F468" s="20"/>
      <c r="G468" s="4"/>
    </row>
    <row r="469" spans="1:7" ht="18.75">
      <c r="A469" s="4"/>
      <c r="B469" s="4"/>
      <c r="C469" s="4"/>
      <c r="D469" s="20"/>
      <c r="E469" s="20"/>
      <c r="F469" s="20"/>
      <c r="G469" s="4"/>
    </row>
    <row r="470" spans="1:7" ht="18.75">
      <c r="A470" s="4"/>
      <c r="B470" s="4"/>
      <c r="C470" s="4"/>
      <c r="D470" s="20"/>
      <c r="E470" s="20"/>
      <c r="F470" s="20"/>
      <c r="G470" s="4"/>
    </row>
    <row r="471" spans="1:7" ht="18.75">
      <c r="A471" s="4"/>
      <c r="B471" s="4"/>
      <c r="C471" s="4"/>
      <c r="D471" s="20"/>
      <c r="E471" s="20"/>
      <c r="F471" s="20"/>
      <c r="G471" s="4"/>
    </row>
    <row r="472" spans="1:7" ht="18.75">
      <c r="A472" s="4"/>
      <c r="B472" s="4"/>
      <c r="C472" s="4"/>
      <c r="D472" s="20"/>
      <c r="E472" s="20"/>
      <c r="F472" s="20"/>
      <c r="G472" s="4"/>
    </row>
    <row r="473" spans="1:7" ht="18.75">
      <c r="A473" s="4"/>
      <c r="B473" s="4"/>
      <c r="C473" s="4"/>
      <c r="D473" s="20"/>
      <c r="E473" s="20"/>
      <c r="F473" s="20"/>
      <c r="G473" s="4"/>
    </row>
    <row r="474" spans="1:7" ht="18.75">
      <c r="A474" s="4"/>
      <c r="B474" s="4"/>
      <c r="C474" s="4"/>
      <c r="D474" s="20"/>
      <c r="E474" s="20"/>
      <c r="F474" s="20"/>
      <c r="G474" s="4"/>
    </row>
    <row r="475" spans="1:7" ht="18.75">
      <c r="A475" s="4"/>
      <c r="B475" s="4"/>
      <c r="C475" s="4"/>
      <c r="D475" s="20"/>
      <c r="E475" s="20"/>
      <c r="F475" s="20"/>
      <c r="G475" s="4"/>
    </row>
    <row r="476" spans="1:7" ht="18.75">
      <c r="A476" s="4"/>
      <c r="B476" s="4"/>
      <c r="C476" s="4"/>
      <c r="D476" s="20"/>
      <c r="E476" s="20"/>
      <c r="F476" s="20"/>
      <c r="G476" s="4"/>
    </row>
    <row r="477" spans="1:7" ht="18.75">
      <c r="A477" s="4"/>
      <c r="B477" s="4"/>
      <c r="C477" s="4"/>
      <c r="D477" s="20"/>
      <c r="E477" s="20"/>
      <c r="F477" s="20"/>
      <c r="G477" s="4"/>
    </row>
    <row r="478" spans="1:7" ht="18.75">
      <c r="A478" s="4"/>
      <c r="B478" s="4"/>
      <c r="C478" s="4"/>
      <c r="D478" s="20"/>
      <c r="E478" s="20"/>
      <c r="F478" s="20"/>
      <c r="G478" s="4"/>
    </row>
    <row r="479" spans="1:7" ht="18.75">
      <c r="A479" s="4"/>
      <c r="B479" s="4"/>
      <c r="C479" s="4"/>
      <c r="D479" s="20"/>
      <c r="E479" s="20"/>
      <c r="F479" s="20"/>
      <c r="G479" s="4"/>
    </row>
    <row r="480" spans="1:7" ht="18.75">
      <c r="A480" s="4"/>
      <c r="B480" s="4"/>
      <c r="C480" s="4"/>
      <c r="D480" s="20"/>
      <c r="E480" s="20"/>
      <c r="F480" s="20"/>
      <c r="G480" s="4"/>
    </row>
    <row r="481" spans="1:7" ht="18.75">
      <c r="A481" s="4"/>
      <c r="B481" s="4"/>
      <c r="C481" s="4"/>
      <c r="D481" s="20"/>
      <c r="E481" s="20"/>
      <c r="F481" s="20"/>
      <c r="G481" s="4"/>
    </row>
    <row r="482" spans="1:7" ht="18.75">
      <c r="A482" s="4"/>
      <c r="B482" s="4"/>
      <c r="C482" s="4"/>
      <c r="D482" s="20"/>
      <c r="E482" s="20"/>
      <c r="F482" s="20"/>
      <c r="G482" s="4"/>
    </row>
    <row r="483" spans="1:7" ht="18.75">
      <c r="A483" s="4"/>
      <c r="B483" s="4"/>
      <c r="C483" s="4"/>
      <c r="D483" s="20"/>
      <c r="E483" s="20"/>
      <c r="F483" s="20"/>
      <c r="G483" s="4"/>
    </row>
    <row r="484" spans="1:7" ht="18.75">
      <c r="A484" s="4"/>
      <c r="B484" s="4"/>
      <c r="C484" s="4"/>
      <c r="D484" s="20"/>
      <c r="E484" s="20"/>
      <c r="F484" s="20"/>
      <c r="G484" s="4"/>
    </row>
    <row r="485" spans="1:7" ht="18.75">
      <c r="A485" s="4"/>
      <c r="B485" s="4"/>
      <c r="C485" s="4"/>
      <c r="D485" s="20"/>
      <c r="E485" s="20"/>
      <c r="F485" s="20"/>
      <c r="G485" s="4"/>
    </row>
    <row r="486" spans="1:7" ht="18.75">
      <c r="A486" s="4"/>
      <c r="B486" s="4"/>
      <c r="C486" s="4"/>
      <c r="D486" s="20"/>
      <c r="E486" s="20"/>
      <c r="F486" s="20"/>
      <c r="G486" s="4"/>
    </row>
    <row r="487" spans="1:7" ht="18.75">
      <c r="A487" s="4"/>
      <c r="B487" s="4"/>
      <c r="C487" s="4"/>
      <c r="D487" s="20"/>
      <c r="E487" s="20"/>
      <c r="F487" s="20"/>
      <c r="G487" s="4"/>
    </row>
    <row r="488" spans="1:7" ht="18.75">
      <c r="A488" s="4"/>
      <c r="B488" s="4"/>
      <c r="C488" s="4"/>
      <c r="D488" s="20"/>
      <c r="E488" s="20"/>
      <c r="F488" s="20"/>
      <c r="G488" s="4"/>
    </row>
    <row r="489" spans="1:7" ht="18.75">
      <c r="A489" s="4"/>
      <c r="B489" s="4"/>
      <c r="C489" s="4"/>
      <c r="D489" s="20"/>
      <c r="E489" s="20"/>
      <c r="F489" s="20"/>
      <c r="G489" s="4"/>
    </row>
    <row r="490" spans="1:7" ht="18.75">
      <c r="A490" s="4"/>
      <c r="B490" s="4"/>
      <c r="C490" s="4"/>
      <c r="D490" s="20"/>
      <c r="E490" s="20"/>
      <c r="F490" s="20"/>
      <c r="G490" s="4"/>
    </row>
    <row r="491" spans="1:7" ht="18.75">
      <c r="A491" s="4"/>
      <c r="B491" s="4"/>
      <c r="C491" s="4"/>
      <c r="D491" s="20"/>
      <c r="E491" s="20"/>
      <c r="F491" s="20"/>
      <c r="G491" s="4"/>
    </row>
    <row r="492" spans="1:7" ht="18.75">
      <c r="A492" s="4"/>
      <c r="B492" s="4"/>
      <c r="C492" s="4"/>
      <c r="D492" s="20"/>
      <c r="E492" s="20"/>
      <c r="F492" s="20"/>
      <c r="G492" s="4"/>
    </row>
    <row r="493" spans="1:7" ht="18.75">
      <c r="A493" s="4"/>
      <c r="B493" s="4"/>
      <c r="C493" s="4"/>
      <c r="D493" s="20"/>
      <c r="E493" s="20"/>
      <c r="F493" s="20"/>
      <c r="G493" s="4"/>
    </row>
    <row r="494" spans="1:7" ht="18.75">
      <c r="A494" s="4"/>
      <c r="B494" s="4"/>
      <c r="C494" s="4"/>
      <c r="D494" s="20"/>
      <c r="E494" s="20"/>
      <c r="F494" s="20"/>
      <c r="G494" s="4"/>
    </row>
    <row r="495" spans="1:7" ht="18.75">
      <c r="A495" s="4"/>
      <c r="B495" s="4"/>
      <c r="C495" s="4"/>
      <c r="D495" s="20"/>
      <c r="E495" s="20"/>
      <c r="F495" s="20"/>
      <c r="G495" s="4"/>
    </row>
    <row r="496" spans="1:7" ht="18.75">
      <c r="A496" s="4"/>
      <c r="B496" s="4"/>
      <c r="C496" s="4"/>
      <c r="D496" s="20"/>
      <c r="E496" s="20"/>
      <c r="F496" s="20"/>
      <c r="G496" s="4"/>
    </row>
    <row r="497" spans="1:7" ht="18.75">
      <c r="A497" s="4"/>
      <c r="B497" s="4"/>
      <c r="C497" s="4"/>
      <c r="D497" s="20"/>
      <c r="E497" s="20"/>
      <c r="F497" s="20"/>
      <c r="G497" s="4"/>
    </row>
    <row r="498" spans="1:7" ht="18.75">
      <c r="A498" s="4"/>
      <c r="B498" s="4"/>
      <c r="C498" s="4"/>
      <c r="D498" s="20"/>
      <c r="E498" s="20"/>
      <c r="F498" s="20"/>
      <c r="G498" s="4"/>
    </row>
    <row r="499" spans="1:7" ht="18.75">
      <c r="A499" s="4"/>
      <c r="B499" s="4"/>
      <c r="C499" s="4"/>
      <c r="D499" s="20"/>
      <c r="E499" s="20"/>
      <c r="F499" s="20"/>
      <c r="G499" s="4"/>
    </row>
    <row r="500" spans="1:7" ht="18.75">
      <c r="A500" s="4"/>
      <c r="B500" s="4"/>
      <c r="C500" s="4"/>
      <c r="D500" s="20"/>
      <c r="E500" s="20"/>
      <c r="F500" s="20"/>
      <c r="G500" s="4"/>
    </row>
    <row r="501" spans="1:7" ht="18.75">
      <c r="A501" s="4"/>
      <c r="B501" s="4"/>
      <c r="C501" s="4"/>
      <c r="D501" s="20"/>
      <c r="E501" s="20"/>
      <c r="F501" s="20"/>
      <c r="G501" s="4"/>
    </row>
    <row r="502" spans="1:7" ht="18.75">
      <c r="A502" s="4"/>
      <c r="B502" s="4"/>
      <c r="C502" s="4"/>
      <c r="D502" s="20"/>
      <c r="E502" s="20"/>
      <c r="F502" s="20"/>
      <c r="G502" s="4"/>
    </row>
    <row r="503" spans="1:7" ht="18.75">
      <c r="A503" s="4"/>
      <c r="B503" s="4"/>
      <c r="C503" s="4"/>
      <c r="D503" s="20"/>
      <c r="E503" s="20"/>
      <c r="F503" s="20"/>
      <c r="G503" s="4"/>
    </row>
    <row r="504" spans="1:7" ht="18.75">
      <c r="A504" s="4"/>
      <c r="B504" s="4"/>
      <c r="C504" s="4"/>
      <c r="D504" s="20"/>
      <c r="E504" s="20"/>
      <c r="F504" s="20"/>
      <c r="G504" s="4"/>
    </row>
    <row r="505" spans="1:7" ht="18.75">
      <c r="A505" s="4"/>
      <c r="B505" s="4"/>
      <c r="C505" s="4"/>
      <c r="D505" s="20"/>
      <c r="E505" s="20"/>
      <c r="F505" s="20"/>
      <c r="G505" s="4"/>
    </row>
    <row r="506" spans="1:7" ht="18.75">
      <c r="A506" s="4"/>
      <c r="B506" s="4"/>
      <c r="C506" s="4"/>
      <c r="D506" s="20"/>
      <c r="E506" s="20"/>
      <c r="F506" s="20"/>
      <c r="G506" s="4"/>
    </row>
    <row r="507" spans="1:7" ht="18.75">
      <c r="A507" s="4"/>
      <c r="B507" s="4"/>
      <c r="C507" s="4"/>
      <c r="D507" s="20"/>
      <c r="E507" s="20"/>
      <c r="F507" s="20"/>
      <c r="G507" s="4"/>
    </row>
    <row r="508" spans="1:7" ht="18.75">
      <c r="A508" s="4"/>
      <c r="B508" s="4"/>
      <c r="C508" s="4"/>
      <c r="D508" s="20"/>
      <c r="E508" s="20"/>
      <c r="F508" s="20"/>
      <c r="G508" s="4"/>
    </row>
    <row r="509" spans="1:7" ht="18.75">
      <c r="A509" s="4"/>
      <c r="B509" s="4"/>
      <c r="C509" s="4"/>
      <c r="D509" s="20"/>
      <c r="E509" s="20"/>
      <c r="F509" s="20"/>
      <c r="G509" s="4"/>
    </row>
    <row r="510" spans="1:7" ht="18.75">
      <c r="A510" s="4"/>
      <c r="B510" s="4"/>
      <c r="C510" s="4"/>
      <c r="D510" s="20"/>
      <c r="E510" s="20"/>
      <c r="F510" s="20"/>
      <c r="G510" s="4"/>
    </row>
    <row r="511" spans="1:7" ht="18.75">
      <c r="A511" s="4"/>
      <c r="B511" s="4"/>
      <c r="C511" s="4"/>
      <c r="D511" s="20"/>
      <c r="E511" s="20"/>
      <c r="F511" s="20"/>
      <c r="G511" s="4"/>
    </row>
    <row r="512" spans="1:7" ht="18.75">
      <c r="A512" s="4"/>
      <c r="B512" s="4"/>
      <c r="C512" s="4"/>
      <c r="D512" s="20"/>
      <c r="E512" s="20"/>
      <c r="F512" s="20"/>
      <c r="G512" s="4"/>
    </row>
    <row r="513" spans="1:7" ht="18.75">
      <c r="A513" s="4"/>
      <c r="B513" s="4"/>
      <c r="C513" s="4"/>
      <c r="D513" s="20"/>
      <c r="E513" s="20"/>
      <c r="F513" s="20"/>
      <c r="G513" s="4"/>
    </row>
    <row r="514" spans="1:7" ht="18.75">
      <c r="A514" s="4"/>
      <c r="B514" s="4"/>
      <c r="C514" s="4"/>
      <c r="D514" s="20"/>
      <c r="E514" s="20"/>
      <c r="F514" s="20"/>
      <c r="G514" s="4"/>
    </row>
    <row r="515" spans="1:7" ht="18.75">
      <c r="A515" s="4"/>
      <c r="B515" s="4"/>
      <c r="C515" s="4"/>
      <c r="D515" s="20"/>
      <c r="E515" s="20"/>
      <c r="F515" s="20"/>
      <c r="G515" s="4"/>
    </row>
    <row r="516" spans="1:7" ht="18.75">
      <c r="A516" s="4"/>
      <c r="B516" s="4"/>
      <c r="C516" s="4"/>
      <c r="D516" s="20"/>
      <c r="E516" s="20"/>
      <c r="F516" s="20"/>
      <c r="G516" s="4"/>
    </row>
    <row r="517" spans="1:7" ht="18.75">
      <c r="A517" s="4"/>
      <c r="B517" s="4"/>
      <c r="C517" s="4"/>
      <c r="D517" s="20"/>
      <c r="E517" s="20"/>
      <c r="F517" s="20"/>
      <c r="G517" s="4"/>
    </row>
    <row r="518" spans="1:7" ht="18.75">
      <c r="A518" s="4"/>
      <c r="B518" s="4"/>
      <c r="C518" s="4"/>
      <c r="D518" s="20"/>
      <c r="E518" s="20"/>
      <c r="F518" s="20"/>
      <c r="G518" s="4"/>
    </row>
  </sheetData>
  <mergeCells count="9">
    <mergeCell ref="A146:C146"/>
    <mergeCell ref="A6:C6"/>
    <mergeCell ref="A1:G1"/>
    <mergeCell ref="A2:G2"/>
    <mergeCell ref="A4:G4"/>
    <mergeCell ref="A5:G5"/>
    <mergeCell ref="A3:G3"/>
    <mergeCell ref="A49:C49"/>
    <mergeCell ref="A97:C97"/>
  </mergeCells>
  <printOptions/>
  <pageMargins left="0.5905511811023623" right="0" top="0.07874015748031496" bottom="0" header="0.1574803149606299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"/>
  <sheetViews>
    <sheetView view="pageBreakPreview" zoomScaleNormal="120" zoomScaleSheetLayoutView="100" workbookViewId="0" topLeftCell="A49">
      <selection activeCell="C60" sqref="C60"/>
    </sheetView>
  </sheetViews>
  <sheetFormatPr defaultColWidth="9.140625" defaultRowHeight="21.75"/>
  <cols>
    <col min="1" max="1" width="1.7109375" style="8" customWidth="1"/>
    <col min="2" max="2" width="1.1484375" style="8" customWidth="1"/>
    <col min="3" max="3" width="49.7109375" style="8" customWidth="1"/>
    <col min="4" max="4" width="15.00390625" style="8" customWidth="1"/>
    <col min="5" max="5" width="11.7109375" style="8" customWidth="1"/>
    <col min="6" max="6" width="11.57421875" style="8" customWidth="1"/>
    <col min="7" max="7" width="11.140625" style="8" customWidth="1"/>
    <col min="8" max="8" width="9.140625" style="8" customWidth="1"/>
    <col min="9" max="9" width="11.57421875" style="8" customWidth="1"/>
    <col min="10" max="16384" width="9.140625" style="8" customWidth="1"/>
  </cols>
  <sheetData>
    <row r="1" spans="1:7" ht="19.5">
      <c r="A1" s="188" t="s">
        <v>0</v>
      </c>
      <c r="B1" s="188"/>
      <c r="C1" s="188"/>
      <c r="D1" s="188"/>
      <c r="E1" s="188"/>
      <c r="F1" s="188"/>
      <c r="G1" s="188"/>
    </row>
    <row r="2" spans="1:7" ht="19.5">
      <c r="A2" s="188" t="s">
        <v>135</v>
      </c>
      <c r="B2" s="188"/>
      <c r="C2" s="188"/>
      <c r="D2" s="188"/>
      <c r="E2" s="188"/>
      <c r="F2" s="188"/>
      <c r="G2" s="188"/>
    </row>
    <row r="3" spans="1:7" ht="21.75" customHeight="1">
      <c r="A3" s="188" t="s">
        <v>277</v>
      </c>
      <c r="B3" s="188"/>
      <c r="C3" s="188"/>
      <c r="D3" s="188"/>
      <c r="E3" s="188"/>
      <c r="F3" s="188"/>
      <c r="G3" s="188"/>
    </row>
    <row r="4" spans="1:7" ht="19.5">
      <c r="A4" s="188" t="s">
        <v>311</v>
      </c>
      <c r="B4" s="188"/>
      <c r="C4" s="188"/>
      <c r="D4" s="188"/>
      <c r="E4" s="188"/>
      <c r="F4" s="188"/>
      <c r="G4" s="188"/>
    </row>
    <row r="5" spans="1:7" ht="19.5">
      <c r="A5" s="188" t="s">
        <v>36</v>
      </c>
      <c r="B5" s="188"/>
      <c r="C5" s="188"/>
      <c r="D5" s="188"/>
      <c r="E5" s="188"/>
      <c r="F5" s="188"/>
      <c r="G5" s="188"/>
    </row>
    <row r="6" spans="1:7" ht="19.5">
      <c r="A6" s="187" t="s">
        <v>3</v>
      </c>
      <c r="B6" s="187"/>
      <c r="C6" s="190"/>
      <c r="D6" s="11" t="s">
        <v>4</v>
      </c>
      <c r="E6" s="11" t="s">
        <v>5</v>
      </c>
      <c r="F6" s="11" t="s">
        <v>6</v>
      </c>
      <c r="G6" s="10" t="s">
        <v>7</v>
      </c>
    </row>
    <row r="7" spans="1:7" s="28" customFormat="1" ht="18.75">
      <c r="A7" s="21" t="s">
        <v>2</v>
      </c>
      <c r="B7" s="22"/>
      <c r="C7" s="22"/>
      <c r="D7" s="24">
        <f>SUM(D8+D48)</f>
        <v>1455137</v>
      </c>
      <c r="E7" s="24">
        <f>SUM(E8+E50)</f>
        <v>1270750</v>
      </c>
      <c r="F7" s="24">
        <f aca="true" t="shared" si="0" ref="F7:F41">SUM(D7-E7)</f>
        <v>184387</v>
      </c>
      <c r="G7" s="26">
        <f aca="true" t="shared" si="1" ref="G7:G54">SUM(E7*100/D7)</f>
        <v>87.32854707151286</v>
      </c>
    </row>
    <row r="8" spans="1:7" s="28" customFormat="1" ht="18.75">
      <c r="A8" s="21" t="s">
        <v>8</v>
      </c>
      <c r="B8" s="22"/>
      <c r="C8" s="22"/>
      <c r="D8" s="24">
        <f>SUM(D9+D18+D21+D40)</f>
        <v>1392137</v>
      </c>
      <c r="E8" s="24">
        <f>SUM(E9+E18+E21+E40)</f>
        <v>1216750</v>
      </c>
      <c r="F8" s="24">
        <f t="shared" si="0"/>
        <v>175387</v>
      </c>
      <c r="G8" s="26">
        <f t="shared" si="1"/>
        <v>87.40159912422412</v>
      </c>
    </row>
    <row r="9" spans="1:7" s="28" customFormat="1" ht="18.75">
      <c r="A9" s="21" t="s">
        <v>9</v>
      </c>
      <c r="B9" s="22"/>
      <c r="C9" s="22"/>
      <c r="D9" s="24">
        <f>SUM(D10+D15)</f>
        <v>709320</v>
      </c>
      <c r="E9" s="24">
        <f>SUM(E10+E15)</f>
        <v>673682</v>
      </c>
      <c r="F9" s="24">
        <f t="shared" si="0"/>
        <v>35638</v>
      </c>
      <c r="G9" s="26">
        <f t="shared" si="1"/>
        <v>94.97575142389894</v>
      </c>
    </row>
    <row r="10" spans="1:7" ht="19.5">
      <c r="A10" s="21" t="s">
        <v>10</v>
      </c>
      <c r="B10" s="14"/>
      <c r="C10" s="123"/>
      <c r="D10" s="96">
        <f>SUM(D11:D12)</f>
        <v>587820</v>
      </c>
      <c r="E10" s="96">
        <f>SUM(E11:E12)</f>
        <v>552182</v>
      </c>
      <c r="F10" s="96">
        <f t="shared" si="0"/>
        <v>35638</v>
      </c>
      <c r="G10" s="97">
        <f t="shared" si="1"/>
        <v>93.93725970535198</v>
      </c>
    </row>
    <row r="11" spans="1:7" ht="19.5">
      <c r="A11" s="13"/>
      <c r="B11" s="14" t="s">
        <v>11</v>
      </c>
      <c r="C11" s="123"/>
      <c r="D11" s="16">
        <v>495400</v>
      </c>
      <c r="E11" s="16">
        <v>481150</v>
      </c>
      <c r="F11" s="16">
        <f t="shared" si="0"/>
        <v>14250</v>
      </c>
      <c r="G11" s="19">
        <f t="shared" si="1"/>
        <v>97.12353653613242</v>
      </c>
    </row>
    <row r="12" spans="1:7" ht="19.5">
      <c r="A12" s="13"/>
      <c r="B12" s="14" t="s">
        <v>12</v>
      </c>
      <c r="C12" s="123"/>
      <c r="D12" s="101">
        <f>SUM(D13:D14)</f>
        <v>92420</v>
      </c>
      <c r="E12" s="101">
        <f>SUM(E13:E14)</f>
        <v>71032</v>
      </c>
      <c r="F12" s="101">
        <f>SUM(F13:F14)</f>
        <v>21388</v>
      </c>
      <c r="G12" s="19">
        <f>SUM(E13*100/D13)</f>
        <v>81.5037037037037</v>
      </c>
    </row>
    <row r="13" spans="1:7" ht="19.5">
      <c r="A13" s="13"/>
      <c r="B13" s="14"/>
      <c r="C13" s="123" t="s">
        <v>306</v>
      </c>
      <c r="D13" s="16">
        <v>54000</v>
      </c>
      <c r="E13" s="16">
        <v>44012</v>
      </c>
      <c r="F13" s="16">
        <f>SUM(D13-E13)</f>
        <v>9988</v>
      </c>
      <c r="G13" s="19">
        <f>SUM(E14*100/D14)</f>
        <v>70.32795419052577</v>
      </c>
    </row>
    <row r="14" spans="1:7" ht="19.5">
      <c r="A14" s="85"/>
      <c r="B14" s="14"/>
      <c r="C14" s="69" t="s">
        <v>307</v>
      </c>
      <c r="D14" s="16">
        <v>38420</v>
      </c>
      <c r="E14" s="16">
        <v>27020</v>
      </c>
      <c r="F14" s="16">
        <f>SUM(D14-E14)</f>
        <v>11400</v>
      </c>
      <c r="G14" s="19">
        <f>SUM(E15*100/D15)</f>
        <v>100</v>
      </c>
    </row>
    <row r="15" spans="1:7" ht="19.5">
      <c r="A15" s="21" t="s">
        <v>37</v>
      </c>
      <c r="B15" s="69"/>
      <c r="C15" s="14"/>
      <c r="D15" s="96">
        <f>SUM(D16:D17)</f>
        <v>121500</v>
      </c>
      <c r="E15" s="96">
        <f>SUM(E16:E17)</f>
        <v>121500</v>
      </c>
      <c r="F15" s="96">
        <f t="shared" si="0"/>
        <v>0</v>
      </c>
      <c r="G15" s="97">
        <f t="shared" si="1"/>
        <v>100</v>
      </c>
    </row>
    <row r="16" spans="1:7" ht="19.5">
      <c r="A16" s="13"/>
      <c r="B16" s="14" t="s">
        <v>37</v>
      </c>
      <c r="C16" s="123"/>
      <c r="D16" s="16">
        <v>103500</v>
      </c>
      <c r="E16" s="16">
        <v>103500</v>
      </c>
      <c r="F16" s="16">
        <f t="shared" si="0"/>
        <v>0</v>
      </c>
      <c r="G16" s="19">
        <f t="shared" si="1"/>
        <v>100</v>
      </c>
    </row>
    <row r="17" spans="1:7" s="28" customFormat="1" ht="18.75">
      <c r="A17" s="126"/>
      <c r="B17" s="106" t="s">
        <v>154</v>
      </c>
      <c r="C17" s="125"/>
      <c r="D17" s="101">
        <v>18000</v>
      </c>
      <c r="E17" s="101">
        <v>18000</v>
      </c>
      <c r="F17" s="16">
        <f t="shared" si="0"/>
        <v>0</v>
      </c>
      <c r="G17" s="19">
        <f t="shared" si="1"/>
        <v>100</v>
      </c>
    </row>
    <row r="18" spans="1:7" ht="19.5">
      <c r="A18" s="87" t="s">
        <v>13</v>
      </c>
      <c r="B18" s="100"/>
      <c r="C18" s="100"/>
      <c r="D18" s="96">
        <f>SUM(D19:D20)</f>
        <v>196800</v>
      </c>
      <c r="E18" s="96">
        <f>SUM(E19:E20)</f>
        <v>196800</v>
      </c>
      <c r="F18" s="96">
        <f t="shared" si="0"/>
        <v>0</v>
      </c>
      <c r="G18" s="97">
        <f t="shared" si="1"/>
        <v>100</v>
      </c>
    </row>
    <row r="19" spans="1:7" ht="19.5">
      <c r="A19" s="122"/>
      <c r="B19" s="106" t="s">
        <v>129</v>
      </c>
      <c r="C19" s="106"/>
      <c r="D19" s="101">
        <v>143640</v>
      </c>
      <c r="E19" s="101">
        <v>143640</v>
      </c>
      <c r="F19" s="16">
        <f t="shared" si="0"/>
        <v>0</v>
      </c>
      <c r="G19" s="19">
        <f t="shared" si="1"/>
        <v>100</v>
      </c>
    </row>
    <row r="20" spans="1:7" s="28" customFormat="1" ht="18.75">
      <c r="A20" s="129"/>
      <c r="B20" s="115" t="s">
        <v>12</v>
      </c>
      <c r="C20" s="115"/>
      <c r="D20" s="121">
        <v>53160</v>
      </c>
      <c r="E20" s="121">
        <v>53160</v>
      </c>
      <c r="F20" s="16">
        <f t="shared" si="0"/>
        <v>0</v>
      </c>
      <c r="G20" s="19">
        <f t="shared" si="1"/>
        <v>100</v>
      </c>
    </row>
    <row r="21" spans="1:7" ht="19.5">
      <c r="A21" s="21" t="s">
        <v>14</v>
      </c>
      <c r="B21" s="22"/>
      <c r="C21" s="22"/>
      <c r="D21" s="24">
        <f>SUM(D22+D27+D36)</f>
        <v>473017</v>
      </c>
      <c r="E21" s="24">
        <f>SUM(E22+E27+E36)</f>
        <v>335351</v>
      </c>
      <c r="F21" s="24">
        <f t="shared" si="0"/>
        <v>137666</v>
      </c>
      <c r="G21" s="26">
        <f t="shared" si="1"/>
        <v>70.89618343526766</v>
      </c>
    </row>
    <row r="22" spans="1:7" ht="19.5">
      <c r="A22" s="87" t="s">
        <v>15</v>
      </c>
      <c r="B22" s="100"/>
      <c r="C22" s="123"/>
      <c r="D22" s="96">
        <f>SUM(D23:D26)</f>
        <v>164400</v>
      </c>
      <c r="E22" s="96">
        <f>SUM(E23:E26)</f>
        <v>123411</v>
      </c>
      <c r="F22" s="96">
        <f t="shared" si="0"/>
        <v>40989</v>
      </c>
      <c r="G22" s="97">
        <f t="shared" si="1"/>
        <v>75.06751824817518</v>
      </c>
    </row>
    <row r="23" spans="1:7" ht="19.5">
      <c r="A23" s="13"/>
      <c r="B23" s="14" t="s">
        <v>17</v>
      </c>
      <c r="C23" s="123"/>
      <c r="D23" s="16">
        <v>20000</v>
      </c>
      <c r="E23" s="16">
        <v>10438</v>
      </c>
      <c r="F23" s="16">
        <f t="shared" si="0"/>
        <v>9562</v>
      </c>
      <c r="G23" s="19">
        <f t="shared" si="1"/>
        <v>52.19</v>
      </c>
    </row>
    <row r="24" spans="1:7" ht="19.5">
      <c r="A24" s="85"/>
      <c r="B24" s="14" t="s">
        <v>18</v>
      </c>
      <c r="C24" s="123"/>
      <c r="D24" s="16">
        <v>33000</v>
      </c>
      <c r="E24" s="16">
        <v>32043</v>
      </c>
      <c r="F24" s="16">
        <f t="shared" si="0"/>
        <v>957</v>
      </c>
      <c r="G24" s="19">
        <f t="shared" si="1"/>
        <v>97.1</v>
      </c>
    </row>
    <row r="25" spans="1:7" ht="19.5">
      <c r="A25" s="13"/>
      <c r="B25" s="14" t="s">
        <v>19</v>
      </c>
      <c r="C25" s="130"/>
      <c r="D25" s="16">
        <v>35000</v>
      </c>
      <c r="E25" s="16">
        <v>23880</v>
      </c>
      <c r="F25" s="16">
        <f t="shared" si="0"/>
        <v>11120</v>
      </c>
      <c r="G25" s="19">
        <f t="shared" si="1"/>
        <v>68.22857142857143</v>
      </c>
    </row>
    <row r="26" spans="1:7" ht="19.5">
      <c r="A26" s="13"/>
      <c r="B26" s="14" t="s">
        <v>38</v>
      </c>
      <c r="C26" s="123"/>
      <c r="D26" s="16">
        <v>76400</v>
      </c>
      <c r="E26" s="16">
        <v>57050</v>
      </c>
      <c r="F26" s="16">
        <f t="shared" si="0"/>
        <v>19350</v>
      </c>
      <c r="G26" s="19">
        <f t="shared" si="1"/>
        <v>74.67277486910994</v>
      </c>
    </row>
    <row r="27" spans="1:7" ht="19.5">
      <c r="A27" s="21" t="s">
        <v>20</v>
      </c>
      <c r="B27" s="22"/>
      <c r="C27" s="124"/>
      <c r="D27" s="96">
        <f>SUM(D28+D31+D32)</f>
        <v>209617</v>
      </c>
      <c r="E27" s="96">
        <f>SUM(E28+E31+E32)</f>
        <v>130853</v>
      </c>
      <c r="F27" s="96">
        <f t="shared" si="0"/>
        <v>78764</v>
      </c>
      <c r="G27" s="97">
        <f>SUM(E27*100/D27)</f>
        <v>62.42480333179084</v>
      </c>
    </row>
    <row r="28" spans="1:7" ht="19.5">
      <c r="A28" s="85"/>
      <c r="B28" s="6" t="s">
        <v>21</v>
      </c>
      <c r="C28" s="69"/>
      <c r="D28" s="16">
        <f>SUM(D29:D30)</f>
        <v>111580</v>
      </c>
      <c r="E28" s="16">
        <f>SUM(E29:E30)</f>
        <v>91153</v>
      </c>
      <c r="F28" s="101">
        <f t="shared" si="0"/>
        <v>20427</v>
      </c>
      <c r="G28" s="19">
        <f>SUM(E28*100/D28)</f>
        <v>81.69295572683276</v>
      </c>
    </row>
    <row r="29" spans="1:7" ht="19.5">
      <c r="A29" s="85"/>
      <c r="B29" s="6"/>
      <c r="C29" s="14" t="s">
        <v>278</v>
      </c>
      <c r="D29" s="16">
        <v>80000</v>
      </c>
      <c r="E29" s="16">
        <v>74053</v>
      </c>
      <c r="F29" s="101">
        <f t="shared" si="0"/>
        <v>5947</v>
      </c>
      <c r="G29" s="19">
        <f>SUM(E29*100/D29)</f>
        <v>92.56625</v>
      </c>
    </row>
    <row r="30" spans="1:7" ht="19.5">
      <c r="A30" s="85"/>
      <c r="B30" s="6"/>
      <c r="C30" s="14" t="s">
        <v>279</v>
      </c>
      <c r="D30" s="16">
        <v>31580</v>
      </c>
      <c r="E30" s="16">
        <v>17100</v>
      </c>
      <c r="F30" s="101">
        <f t="shared" si="0"/>
        <v>14480</v>
      </c>
      <c r="G30" s="19">
        <f>SUM(E30*100/D30)</f>
        <v>54.14819506016466</v>
      </c>
    </row>
    <row r="31" spans="1:7" ht="19.5">
      <c r="A31" s="13"/>
      <c r="B31" s="14" t="s">
        <v>22</v>
      </c>
      <c r="C31" s="14"/>
      <c r="D31" s="16">
        <v>20000</v>
      </c>
      <c r="E31" s="16">
        <v>3150</v>
      </c>
      <c r="F31" s="16">
        <f t="shared" si="0"/>
        <v>16850</v>
      </c>
      <c r="G31" s="19">
        <f t="shared" si="1"/>
        <v>15.75</v>
      </c>
    </row>
    <row r="32" spans="1:7" ht="19.5">
      <c r="A32" s="13"/>
      <c r="B32" s="14" t="s">
        <v>134</v>
      </c>
      <c r="C32" s="69"/>
      <c r="D32" s="101">
        <f>SUM(D33:D35)</f>
        <v>78037</v>
      </c>
      <c r="E32" s="101">
        <f>SUM(E33:E35)</f>
        <v>36550</v>
      </c>
      <c r="F32" s="16">
        <f t="shared" si="0"/>
        <v>41487</v>
      </c>
      <c r="G32" s="19">
        <f t="shared" si="1"/>
        <v>46.83675692299806</v>
      </c>
    </row>
    <row r="33" spans="1:7" ht="19.5">
      <c r="A33" s="13"/>
      <c r="B33" s="14"/>
      <c r="C33" s="14" t="s">
        <v>125</v>
      </c>
      <c r="D33" s="101">
        <v>48037</v>
      </c>
      <c r="E33" s="101">
        <v>29650</v>
      </c>
      <c r="F33" s="101">
        <f t="shared" si="0"/>
        <v>18387</v>
      </c>
      <c r="G33" s="102">
        <f t="shared" si="1"/>
        <v>61.72325499094448</v>
      </c>
    </row>
    <row r="34" spans="1:7" ht="19.5">
      <c r="A34" s="13"/>
      <c r="B34" s="14"/>
      <c r="C34" s="14" t="s">
        <v>155</v>
      </c>
      <c r="D34" s="16">
        <v>20000</v>
      </c>
      <c r="E34" s="16">
        <v>6900</v>
      </c>
      <c r="F34" s="16">
        <f t="shared" si="0"/>
        <v>13100</v>
      </c>
      <c r="G34" s="19">
        <f t="shared" si="1"/>
        <v>34.5</v>
      </c>
    </row>
    <row r="35" spans="1:7" s="89" customFormat="1" ht="19.5">
      <c r="A35" s="13"/>
      <c r="B35" s="14"/>
      <c r="C35" s="88" t="s">
        <v>280</v>
      </c>
      <c r="D35" s="16">
        <v>10000</v>
      </c>
      <c r="E35" s="16">
        <v>0</v>
      </c>
      <c r="F35" s="16">
        <f t="shared" si="0"/>
        <v>10000</v>
      </c>
      <c r="G35" s="19">
        <f t="shared" si="1"/>
        <v>0</v>
      </c>
    </row>
    <row r="36" spans="1:7" ht="19.5">
      <c r="A36" s="21" t="s">
        <v>23</v>
      </c>
      <c r="B36" s="125"/>
      <c r="C36" s="123"/>
      <c r="D36" s="96">
        <f>SUM(D37:D39)</f>
        <v>99000</v>
      </c>
      <c r="E36" s="96">
        <f>SUM(E37:E39)</f>
        <v>81087</v>
      </c>
      <c r="F36" s="96">
        <f t="shared" si="0"/>
        <v>17913</v>
      </c>
      <c r="G36" s="97">
        <f t="shared" si="1"/>
        <v>81.9060606060606</v>
      </c>
    </row>
    <row r="37" spans="1:7" ht="19.5">
      <c r="A37" s="85"/>
      <c r="B37" s="116" t="s">
        <v>24</v>
      </c>
      <c r="C37" s="117"/>
      <c r="D37" s="101">
        <v>49000</v>
      </c>
      <c r="E37" s="101">
        <v>48987</v>
      </c>
      <c r="F37" s="101">
        <f t="shared" si="0"/>
        <v>13</v>
      </c>
      <c r="G37" s="102">
        <f t="shared" si="1"/>
        <v>99.9734693877551</v>
      </c>
    </row>
    <row r="38" spans="1:7" ht="19.5">
      <c r="A38" s="13"/>
      <c r="B38" s="116" t="s">
        <v>28</v>
      </c>
      <c r="C38" s="123"/>
      <c r="D38" s="16">
        <v>30000</v>
      </c>
      <c r="E38" s="16">
        <v>30000</v>
      </c>
      <c r="F38" s="16">
        <f t="shared" si="0"/>
        <v>0</v>
      </c>
      <c r="G38" s="19">
        <f t="shared" si="1"/>
        <v>100</v>
      </c>
    </row>
    <row r="39" spans="1:7" s="28" customFormat="1" ht="18.75">
      <c r="A39" s="13"/>
      <c r="B39" s="106" t="s">
        <v>149</v>
      </c>
      <c r="C39" s="128"/>
      <c r="D39" s="16">
        <v>20000</v>
      </c>
      <c r="E39" s="16">
        <v>2100</v>
      </c>
      <c r="F39" s="16">
        <f t="shared" si="0"/>
        <v>17900</v>
      </c>
      <c r="G39" s="19">
        <f t="shared" si="1"/>
        <v>10.5</v>
      </c>
    </row>
    <row r="40" spans="1:7" ht="19.5">
      <c r="A40" s="21" t="s">
        <v>29</v>
      </c>
      <c r="B40" s="22"/>
      <c r="C40" s="22"/>
      <c r="D40" s="24">
        <f>SUM(D41)</f>
        <v>13000</v>
      </c>
      <c r="E40" s="24">
        <f>SUM(E41)</f>
        <v>10917</v>
      </c>
      <c r="F40" s="24">
        <f t="shared" si="0"/>
        <v>2083</v>
      </c>
      <c r="G40" s="26">
        <f t="shared" si="1"/>
        <v>83.97692307692307</v>
      </c>
    </row>
    <row r="41" spans="1:7" ht="19.5">
      <c r="A41" s="13"/>
      <c r="B41" s="6" t="s">
        <v>281</v>
      </c>
      <c r="C41" s="15"/>
      <c r="D41" s="16">
        <v>13000</v>
      </c>
      <c r="E41" s="16">
        <v>10917</v>
      </c>
      <c r="F41" s="16">
        <f t="shared" si="0"/>
        <v>2083</v>
      </c>
      <c r="G41" s="19">
        <f t="shared" si="1"/>
        <v>83.97692307692307</v>
      </c>
    </row>
    <row r="42" spans="1:7" ht="19.5">
      <c r="A42" s="4"/>
      <c r="B42" s="4"/>
      <c r="C42" s="4"/>
      <c r="D42" s="20"/>
      <c r="E42" s="20"/>
      <c r="F42" s="20"/>
      <c r="G42" s="63"/>
    </row>
    <row r="43" spans="1:7" ht="19.5">
      <c r="A43" s="4"/>
      <c r="B43" s="4"/>
      <c r="C43" s="4"/>
      <c r="D43" s="20"/>
      <c r="E43" s="20"/>
      <c r="F43" s="20"/>
      <c r="G43" s="63"/>
    </row>
    <row r="44" spans="1:7" ht="19.5">
      <c r="A44" s="4"/>
      <c r="B44" s="4"/>
      <c r="C44" s="4"/>
      <c r="D44" s="20"/>
      <c r="E44" s="20"/>
      <c r="F44" s="20"/>
      <c r="G44" s="63"/>
    </row>
    <row r="45" spans="1:7" ht="19.5">
      <c r="A45" s="4"/>
      <c r="B45" s="4"/>
      <c r="C45" s="4"/>
      <c r="D45" s="20"/>
      <c r="E45" s="20"/>
      <c r="F45" s="20"/>
      <c r="G45" s="63"/>
    </row>
    <row r="46" spans="1:7" s="69" customFormat="1" ht="19.5">
      <c r="A46" s="4"/>
      <c r="B46" s="4"/>
      <c r="C46" s="4"/>
      <c r="D46" s="20"/>
      <c r="E46" s="20"/>
      <c r="F46" s="20"/>
      <c r="G46" s="63"/>
    </row>
    <row r="47" spans="1:7" ht="19.5">
      <c r="A47" s="187" t="s">
        <v>3</v>
      </c>
      <c r="B47" s="187"/>
      <c r="C47" s="187"/>
      <c r="D47" s="11" t="s">
        <v>4</v>
      </c>
      <c r="E47" s="11" t="s">
        <v>5</v>
      </c>
      <c r="F47" s="11" t="s">
        <v>6</v>
      </c>
      <c r="G47" s="10" t="s">
        <v>7</v>
      </c>
    </row>
    <row r="48" spans="1:7" s="28" customFormat="1" ht="18.75">
      <c r="A48" s="21" t="s">
        <v>126</v>
      </c>
      <c r="B48" s="22"/>
      <c r="C48" s="22"/>
      <c r="D48" s="24">
        <f>SUM(D51+D53)</f>
        <v>63000</v>
      </c>
      <c r="E48" s="149">
        <f aca="true" t="shared" si="2" ref="D48:E51">SUM(E49)</f>
        <v>54000</v>
      </c>
      <c r="F48" s="96">
        <f aca="true" t="shared" si="3" ref="F48:F54">SUM(D48-E48)</f>
        <v>9000</v>
      </c>
      <c r="G48" s="97">
        <f t="shared" si="1"/>
        <v>85.71428571428571</v>
      </c>
    </row>
    <row r="49" spans="1:7" ht="19.5">
      <c r="A49" s="87" t="s">
        <v>124</v>
      </c>
      <c r="B49" s="22"/>
      <c r="C49" s="128"/>
      <c r="D49" s="24">
        <f t="shared" si="2"/>
        <v>63000</v>
      </c>
      <c r="E49" s="149">
        <f t="shared" si="2"/>
        <v>54000</v>
      </c>
      <c r="F49" s="96">
        <f t="shared" si="3"/>
        <v>9000</v>
      </c>
      <c r="G49" s="97">
        <f t="shared" si="1"/>
        <v>85.71428571428571</v>
      </c>
    </row>
    <row r="50" spans="1:7" ht="19.5">
      <c r="A50" s="87" t="s">
        <v>35</v>
      </c>
      <c r="B50" s="105"/>
      <c r="C50" s="100"/>
      <c r="D50" s="24">
        <f>SUM(D51+D53)</f>
        <v>63000</v>
      </c>
      <c r="E50" s="24">
        <f>SUM(E51+E53)</f>
        <v>54000</v>
      </c>
      <c r="F50" s="96">
        <f t="shared" si="3"/>
        <v>9000</v>
      </c>
      <c r="G50" s="97">
        <f t="shared" si="1"/>
        <v>85.71428571428571</v>
      </c>
    </row>
    <row r="51" spans="1:7" ht="19.5">
      <c r="A51" s="87"/>
      <c r="B51" s="100" t="s">
        <v>127</v>
      </c>
      <c r="C51" s="105"/>
      <c r="D51" s="24">
        <f t="shared" si="2"/>
        <v>25000</v>
      </c>
      <c r="E51" s="149">
        <f t="shared" si="2"/>
        <v>25000</v>
      </c>
      <c r="F51" s="96">
        <f t="shared" si="3"/>
        <v>0</v>
      </c>
      <c r="G51" s="97">
        <f t="shared" si="1"/>
        <v>100</v>
      </c>
    </row>
    <row r="52" spans="1:7" ht="19.5">
      <c r="A52" s="13"/>
      <c r="B52" s="6"/>
      <c r="C52" s="86" t="s">
        <v>282</v>
      </c>
      <c r="D52" s="16">
        <v>25000</v>
      </c>
      <c r="E52" s="101">
        <v>25000</v>
      </c>
      <c r="F52" s="16">
        <f t="shared" si="3"/>
        <v>0</v>
      </c>
      <c r="G52" s="19">
        <f t="shared" si="1"/>
        <v>100</v>
      </c>
    </row>
    <row r="53" spans="1:7" ht="19.5">
      <c r="A53" s="13"/>
      <c r="B53" s="100" t="s">
        <v>153</v>
      </c>
      <c r="C53" s="105"/>
      <c r="D53" s="96">
        <f>SUM(D54)</f>
        <v>38000</v>
      </c>
      <c r="E53" s="96">
        <f>SUM(E54)</f>
        <v>29000</v>
      </c>
      <c r="F53" s="16">
        <f t="shared" si="3"/>
        <v>9000</v>
      </c>
      <c r="G53" s="19">
        <f t="shared" si="1"/>
        <v>76.3157894736842</v>
      </c>
    </row>
    <row r="54" spans="1:7" ht="19.5">
      <c r="A54" s="13"/>
      <c r="B54" s="14"/>
      <c r="C54" s="15" t="s">
        <v>274</v>
      </c>
      <c r="D54" s="16">
        <v>38000</v>
      </c>
      <c r="E54" s="16">
        <v>29000</v>
      </c>
      <c r="F54" s="16">
        <f t="shared" si="3"/>
        <v>9000</v>
      </c>
      <c r="G54" s="19">
        <f t="shared" si="1"/>
        <v>76.3157894736842</v>
      </c>
    </row>
    <row r="55" spans="1:7" ht="19.5">
      <c r="A55" s="4"/>
      <c r="B55" s="4"/>
      <c r="C55" s="4"/>
      <c r="D55" s="20"/>
      <c r="E55" s="20"/>
      <c r="F55" s="20"/>
      <c r="G55" s="63"/>
    </row>
    <row r="56" spans="1:7" ht="19.5">
      <c r="A56" s="4"/>
      <c r="B56" s="4"/>
      <c r="C56" s="4"/>
      <c r="D56" s="20"/>
      <c r="E56" s="20"/>
      <c r="F56" s="20"/>
      <c r="G56" s="63"/>
    </row>
    <row r="57" spans="1:7" ht="19.5">
      <c r="A57" s="1"/>
      <c r="B57" s="1"/>
      <c r="C57" s="83" t="s">
        <v>312</v>
      </c>
      <c r="D57" s="2"/>
      <c r="E57" s="2"/>
      <c r="F57" s="2"/>
      <c r="G57" s="1"/>
    </row>
    <row r="58" spans="3:7" ht="19.5">
      <c r="C58" s="31"/>
      <c r="D58" s="11" t="s">
        <v>4</v>
      </c>
      <c r="E58" s="11" t="s">
        <v>5</v>
      </c>
      <c r="F58" s="11" t="s">
        <v>6</v>
      </c>
      <c r="G58" s="17" t="s">
        <v>7</v>
      </c>
    </row>
    <row r="59" spans="3:7" ht="19.5">
      <c r="C59" s="31" t="s">
        <v>48</v>
      </c>
      <c r="D59" s="24">
        <f aca="true" t="shared" si="4" ref="D59:F60">SUM(D7)</f>
        <v>1455137</v>
      </c>
      <c r="E59" s="24">
        <f>SUM(E7)</f>
        <v>1270750</v>
      </c>
      <c r="F59" s="24">
        <f t="shared" si="4"/>
        <v>184387</v>
      </c>
      <c r="G59" s="26">
        <f>SUM(E59*100/D59)</f>
        <v>87.32854707151286</v>
      </c>
    </row>
    <row r="60" spans="3:7" ht="19.5">
      <c r="C60" s="31" t="s">
        <v>49</v>
      </c>
      <c r="D60" s="24">
        <f t="shared" si="4"/>
        <v>1392137</v>
      </c>
      <c r="E60" s="24">
        <f t="shared" si="4"/>
        <v>1216750</v>
      </c>
      <c r="F60" s="24">
        <f t="shared" si="4"/>
        <v>175387</v>
      </c>
      <c r="G60" s="26">
        <f>SUM(E60*100/D60)</f>
        <v>87.40159912422412</v>
      </c>
    </row>
    <row r="61" spans="3:7" ht="19.5">
      <c r="C61" s="31" t="s">
        <v>50</v>
      </c>
      <c r="D61" s="24">
        <f>SUM(D48)</f>
        <v>63000</v>
      </c>
      <c r="E61" s="24">
        <f>SUM(E49)</f>
        <v>54000</v>
      </c>
      <c r="F61" s="24">
        <f>SUM(D61-E61)</f>
        <v>9000</v>
      </c>
      <c r="G61" s="26">
        <f>SUM(E61*100/D61)</f>
        <v>85.71428571428571</v>
      </c>
    </row>
    <row r="63" spans="1:7" ht="19.5">
      <c r="A63" s="91"/>
      <c r="B63" s="91"/>
      <c r="C63" s="91"/>
      <c r="D63" s="91"/>
      <c r="E63" s="91"/>
      <c r="F63" s="91"/>
      <c r="G63" s="91"/>
    </row>
    <row r="64" spans="1:7" ht="19.5">
      <c r="A64" s="91"/>
      <c r="B64" s="91"/>
      <c r="C64" s="91"/>
      <c r="D64" s="91"/>
      <c r="E64" s="91"/>
      <c r="F64" s="91"/>
      <c r="G64" s="91"/>
    </row>
    <row r="65" spans="1:7" ht="19.5">
      <c r="A65" s="91"/>
      <c r="B65" s="91"/>
      <c r="C65" s="91"/>
      <c r="D65" s="91"/>
      <c r="E65" s="91"/>
      <c r="F65" s="91"/>
      <c r="G65" s="91"/>
    </row>
    <row r="66" spans="1:7" ht="19.5">
      <c r="A66" s="91"/>
      <c r="B66" s="91"/>
      <c r="C66" s="91"/>
      <c r="D66" s="91"/>
      <c r="E66" s="91"/>
      <c r="F66" s="91"/>
      <c r="G66" s="91"/>
    </row>
    <row r="67" spans="1:7" ht="19.5">
      <c r="A67" s="189"/>
      <c r="B67" s="189"/>
      <c r="C67" s="189"/>
      <c r="D67" s="65"/>
      <c r="E67" s="65"/>
      <c r="F67" s="65"/>
      <c r="G67" s="64"/>
    </row>
    <row r="68" spans="1:7" ht="19.5">
      <c r="A68" s="66"/>
      <c r="B68" s="66"/>
      <c r="C68" s="66"/>
      <c r="D68" s="68"/>
      <c r="E68" s="68"/>
      <c r="F68" s="68"/>
      <c r="G68" s="67"/>
    </row>
    <row r="69" spans="1:7" ht="19.5">
      <c r="A69" s="66"/>
      <c r="B69" s="66"/>
      <c r="C69" s="66"/>
      <c r="D69" s="68"/>
      <c r="E69" s="68"/>
      <c r="F69" s="68"/>
      <c r="G69" s="67"/>
    </row>
    <row r="70" spans="1:7" ht="19.5">
      <c r="A70" s="66"/>
      <c r="B70" s="66"/>
      <c r="C70" s="66"/>
      <c r="D70" s="68"/>
      <c r="E70" s="68"/>
      <c r="F70" s="68"/>
      <c r="G70" s="67"/>
    </row>
    <row r="71" spans="1:7" ht="19.5">
      <c r="A71" s="4"/>
      <c r="B71" s="4"/>
      <c r="C71" s="4"/>
      <c r="D71" s="20"/>
      <c r="E71" s="20"/>
      <c r="F71" s="20"/>
      <c r="G71" s="63"/>
    </row>
    <row r="72" spans="1:7" ht="19.5">
      <c r="A72" s="4"/>
      <c r="B72" s="4"/>
      <c r="C72" s="4"/>
      <c r="D72" s="20"/>
      <c r="E72" s="20"/>
      <c r="F72" s="20"/>
      <c r="G72" s="63"/>
    </row>
    <row r="73" spans="1:7" ht="19.5">
      <c r="A73" s="4"/>
      <c r="B73" s="4"/>
      <c r="C73" s="4"/>
      <c r="D73" s="20"/>
      <c r="E73" s="20"/>
      <c r="F73" s="20"/>
      <c r="G73" s="63"/>
    </row>
    <row r="74" spans="1:7" ht="19.5">
      <c r="A74" s="4"/>
      <c r="B74" s="4"/>
      <c r="C74" s="4"/>
      <c r="D74" s="20"/>
      <c r="E74" s="20"/>
      <c r="F74" s="20"/>
      <c r="G74" s="63"/>
    </row>
    <row r="75" spans="1:7" ht="19.5">
      <c r="A75" s="4"/>
      <c r="B75" s="4"/>
      <c r="C75" s="4"/>
      <c r="D75" s="20"/>
      <c r="E75" s="20"/>
      <c r="F75" s="20"/>
      <c r="G75" s="63"/>
    </row>
    <row r="76" spans="1:7" ht="19.5">
      <c r="A76" s="66"/>
      <c r="B76" s="66"/>
      <c r="C76" s="66"/>
      <c r="D76" s="68"/>
      <c r="E76" s="68"/>
      <c r="F76" s="68"/>
      <c r="G76" s="67"/>
    </row>
    <row r="77" spans="1:7" ht="19.5">
      <c r="A77" s="4"/>
      <c r="B77" s="4"/>
      <c r="C77" s="4"/>
      <c r="D77" s="20"/>
      <c r="E77" s="20"/>
      <c r="F77" s="20"/>
      <c r="G77" s="63"/>
    </row>
    <row r="78" spans="1:7" ht="19.5">
      <c r="A78" s="4"/>
      <c r="B78" s="4"/>
      <c r="C78" s="4"/>
      <c r="D78" s="20"/>
      <c r="E78" s="20"/>
      <c r="F78" s="20"/>
      <c r="G78" s="63"/>
    </row>
    <row r="79" spans="1:7" ht="19.5">
      <c r="A79" s="66"/>
      <c r="B79" s="66"/>
      <c r="C79" s="66"/>
      <c r="D79" s="68"/>
      <c r="E79" s="68"/>
      <c r="F79" s="68"/>
      <c r="G79" s="67"/>
    </row>
    <row r="80" spans="1:7" ht="19.5">
      <c r="A80" s="4"/>
      <c r="B80" s="4"/>
      <c r="C80" s="4"/>
      <c r="D80" s="20"/>
      <c r="E80" s="20"/>
      <c r="F80" s="20"/>
      <c r="G80" s="63"/>
    </row>
    <row r="81" spans="1:7" ht="19.5">
      <c r="A81" s="4"/>
      <c r="B81" s="4"/>
      <c r="C81" s="4"/>
      <c r="D81" s="20"/>
      <c r="E81" s="20"/>
      <c r="F81" s="20"/>
      <c r="G81" s="63"/>
    </row>
    <row r="82" spans="1:7" ht="19.5">
      <c r="A82" s="4"/>
      <c r="B82" s="4"/>
      <c r="C82" s="4"/>
      <c r="D82" s="20"/>
      <c r="E82" s="20"/>
      <c r="F82" s="20"/>
      <c r="G82" s="63"/>
    </row>
    <row r="83" spans="1:7" ht="19.5">
      <c r="A83" s="4"/>
      <c r="B83" s="4"/>
      <c r="C83" s="4"/>
      <c r="D83" s="20"/>
      <c r="E83" s="20"/>
      <c r="F83" s="20"/>
      <c r="G83" s="63"/>
    </row>
    <row r="84" spans="1:7" ht="19.5">
      <c r="A84" s="4"/>
      <c r="B84" s="4"/>
      <c r="C84" s="4"/>
      <c r="D84" s="20"/>
      <c r="E84" s="20"/>
      <c r="F84" s="20"/>
      <c r="G84" s="63"/>
    </row>
    <row r="85" spans="1:7" ht="19.5">
      <c r="A85" s="4"/>
      <c r="B85" s="4"/>
      <c r="C85" s="4"/>
      <c r="D85" s="20"/>
      <c r="E85" s="20"/>
      <c r="F85" s="20"/>
      <c r="G85" s="63"/>
    </row>
    <row r="86" spans="1:7" ht="19.5">
      <c r="A86" s="4"/>
      <c r="B86" s="4"/>
      <c r="C86" s="4"/>
      <c r="D86" s="20"/>
      <c r="E86" s="20"/>
      <c r="F86" s="20"/>
      <c r="G86" s="63"/>
    </row>
    <row r="87" spans="1:7" ht="19.5">
      <c r="A87" s="4"/>
      <c r="B87" s="4"/>
      <c r="C87" s="4"/>
      <c r="D87" s="20"/>
      <c r="E87" s="20"/>
      <c r="F87" s="20"/>
      <c r="G87" s="63"/>
    </row>
    <row r="88" spans="1:7" ht="19.5">
      <c r="A88" s="4"/>
      <c r="B88" s="4"/>
      <c r="C88" s="4"/>
      <c r="D88" s="20"/>
      <c r="E88" s="20"/>
      <c r="F88" s="20"/>
      <c r="G88" s="63"/>
    </row>
    <row r="89" spans="1:7" ht="19.5">
      <c r="A89" s="4"/>
      <c r="B89" s="4"/>
      <c r="C89" s="4"/>
      <c r="D89" s="20"/>
      <c r="E89" s="20"/>
      <c r="F89" s="20"/>
      <c r="G89" s="63"/>
    </row>
    <row r="90" spans="1:7" ht="19.5">
      <c r="A90" s="4"/>
      <c r="B90" s="4"/>
      <c r="C90" s="4"/>
      <c r="D90" s="20"/>
      <c r="E90" s="20"/>
      <c r="F90" s="20"/>
      <c r="G90" s="63"/>
    </row>
    <row r="91" spans="1:7" ht="19.5">
      <c r="A91" s="4"/>
      <c r="B91" s="4"/>
      <c r="C91" s="4"/>
      <c r="D91" s="20"/>
      <c r="E91" s="20"/>
      <c r="F91" s="20"/>
      <c r="G91" s="63"/>
    </row>
    <row r="92" spans="1:7" ht="19.5">
      <c r="A92" s="4"/>
      <c r="B92" s="4"/>
      <c r="C92" s="4"/>
      <c r="D92" s="20"/>
      <c r="E92" s="20"/>
      <c r="F92" s="20"/>
      <c r="G92" s="63"/>
    </row>
    <row r="93" spans="1:7" ht="19.5">
      <c r="A93" s="4"/>
      <c r="B93" s="4"/>
      <c r="C93" s="4"/>
      <c r="D93" s="20"/>
      <c r="E93" s="20"/>
      <c r="F93" s="20"/>
      <c r="G93" s="63"/>
    </row>
    <row r="94" spans="1:7" ht="19.5">
      <c r="A94" s="4"/>
      <c r="B94" s="4"/>
      <c r="C94" s="4"/>
      <c r="D94" s="20"/>
      <c r="E94" s="20"/>
      <c r="F94" s="20"/>
      <c r="G94" s="63"/>
    </row>
    <row r="95" spans="1:7" ht="19.5">
      <c r="A95" s="66"/>
      <c r="B95" s="66"/>
      <c r="C95" s="66"/>
      <c r="D95" s="68"/>
      <c r="E95" s="68"/>
      <c r="F95" s="68"/>
      <c r="G95" s="67"/>
    </row>
    <row r="96" spans="1:7" ht="19.5">
      <c r="A96" s="4"/>
      <c r="B96" s="4"/>
      <c r="C96" s="4"/>
      <c r="D96" s="20"/>
      <c r="E96" s="20"/>
      <c r="F96" s="20"/>
      <c r="G96" s="63"/>
    </row>
    <row r="97" spans="1:7" ht="19.5">
      <c r="A97" s="4"/>
      <c r="B97" s="4"/>
      <c r="C97" s="4"/>
      <c r="D97" s="20"/>
      <c r="E97" s="20"/>
      <c r="F97" s="20"/>
      <c r="G97" s="63"/>
    </row>
    <row r="98" spans="1:7" ht="19.5">
      <c r="A98" s="4"/>
      <c r="B98" s="4"/>
      <c r="C98" s="4"/>
      <c r="D98" s="20"/>
      <c r="E98" s="20"/>
      <c r="F98" s="20"/>
      <c r="G98" s="63"/>
    </row>
    <row r="99" spans="1:7" ht="19.5">
      <c r="A99" s="4"/>
      <c r="B99" s="4"/>
      <c r="C99" s="4"/>
      <c r="D99" s="20"/>
      <c r="E99" s="20"/>
      <c r="F99" s="20"/>
      <c r="G99" s="27"/>
    </row>
    <row r="100" spans="1:7" ht="19.5">
      <c r="A100" s="4"/>
      <c r="B100" s="4"/>
      <c r="C100" s="64"/>
      <c r="D100" s="20"/>
      <c r="E100" s="20"/>
      <c r="F100" s="20"/>
      <c r="G100" s="4"/>
    </row>
    <row r="101" spans="1:7" ht="19.5">
      <c r="A101" s="69"/>
      <c r="B101" s="69"/>
      <c r="C101" s="66"/>
      <c r="D101" s="65"/>
      <c r="E101" s="65"/>
      <c r="F101" s="65"/>
      <c r="G101" s="90"/>
    </row>
    <row r="102" spans="1:7" ht="19.5">
      <c r="A102" s="69"/>
      <c r="B102" s="69"/>
      <c r="C102" s="66"/>
      <c r="D102" s="68"/>
      <c r="E102" s="68"/>
      <c r="F102" s="68"/>
      <c r="G102" s="67"/>
    </row>
    <row r="103" spans="1:7" ht="19.5">
      <c r="A103" s="69"/>
      <c r="B103" s="69"/>
      <c r="C103" s="66"/>
      <c r="D103" s="68"/>
      <c r="E103" s="68"/>
      <c r="F103" s="68"/>
      <c r="G103" s="67"/>
    </row>
    <row r="104" spans="1:7" ht="19.5">
      <c r="A104" s="69"/>
      <c r="B104" s="69"/>
      <c r="C104" s="66"/>
      <c r="D104" s="68"/>
      <c r="E104" s="68"/>
      <c r="F104" s="68"/>
      <c r="G104" s="67"/>
    </row>
    <row r="105" spans="1:7" ht="19.5">
      <c r="A105" s="69"/>
      <c r="B105" s="69"/>
      <c r="C105" s="69"/>
      <c r="D105" s="69"/>
      <c r="E105" s="69"/>
      <c r="F105" s="69"/>
      <c r="G105" s="69"/>
    </row>
    <row r="106" spans="1:7" ht="19.5">
      <c r="A106" s="69"/>
      <c r="B106" s="69"/>
      <c r="C106" s="69"/>
      <c r="D106" s="69"/>
      <c r="E106" s="69"/>
      <c r="F106" s="69"/>
      <c r="G106" s="69"/>
    </row>
    <row r="107" spans="1:7" ht="19.5">
      <c r="A107" s="69"/>
      <c r="B107" s="69"/>
      <c r="C107" s="69"/>
      <c r="D107" s="69"/>
      <c r="E107" s="69"/>
      <c r="F107" s="69"/>
      <c r="G107" s="69"/>
    </row>
    <row r="108" spans="1:7" ht="19.5">
      <c r="A108" s="69"/>
      <c r="B108" s="69"/>
      <c r="C108" s="69"/>
      <c r="D108" s="69"/>
      <c r="E108" s="69"/>
      <c r="F108" s="69"/>
      <c r="G108" s="69"/>
    </row>
    <row r="109" spans="1:7" ht="19.5">
      <c r="A109" s="69"/>
      <c r="B109" s="69"/>
      <c r="C109" s="69"/>
      <c r="D109" s="69"/>
      <c r="E109" s="69"/>
      <c r="F109" s="69"/>
      <c r="G109" s="69"/>
    </row>
    <row r="110" spans="1:7" ht="19.5">
      <c r="A110" s="69"/>
      <c r="B110" s="69"/>
      <c r="C110" s="69"/>
      <c r="D110" s="69"/>
      <c r="E110" s="69"/>
      <c r="F110" s="69"/>
      <c r="G110" s="69"/>
    </row>
    <row r="111" spans="1:7" ht="19.5">
      <c r="A111" s="69"/>
      <c r="B111" s="69"/>
      <c r="C111" s="69"/>
      <c r="D111" s="69"/>
      <c r="E111" s="69"/>
      <c r="F111" s="69"/>
      <c r="G111" s="69"/>
    </row>
    <row r="112" spans="1:7" ht="19.5">
      <c r="A112" s="69"/>
      <c r="B112" s="69"/>
      <c r="C112" s="69"/>
      <c r="D112" s="69"/>
      <c r="E112" s="69"/>
      <c r="F112" s="69"/>
      <c r="G112" s="69"/>
    </row>
    <row r="113" spans="1:7" ht="19.5">
      <c r="A113" s="69"/>
      <c r="B113" s="69"/>
      <c r="C113" s="69"/>
      <c r="D113" s="69"/>
      <c r="E113" s="69"/>
      <c r="F113" s="69"/>
      <c r="G113" s="69"/>
    </row>
    <row r="114" spans="1:7" ht="19.5">
      <c r="A114" s="69"/>
      <c r="B114" s="69"/>
      <c r="C114" s="69"/>
      <c r="D114" s="69"/>
      <c r="E114" s="69"/>
      <c r="F114" s="69"/>
      <c r="G114" s="69"/>
    </row>
    <row r="115" spans="1:7" ht="19.5">
      <c r="A115" s="69"/>
      <c r="B115" s="69"/>
      <c r="C115" s="69"/>
      <c r="D115" s="69"/>
      <c r="E115" s="69"/>
      <c r="F115" s="69"/>
      <c r="G115" s="69"/>
    </row>
    <row r="116" spans="1:7" ht="19.5">
      <c r="A116" s="69"/>
      <c r="B116" s="69"/>
      <c r="C116" s="69"/>
      <c r="D116" s="69"/>
      <c r="E116" s="69"/>
      <c r="F116" s="69"/>
      <c r="G116" s="69"/>
    </row>
    <row r="117" spans="1:7" ht="19.5">
      <c r="A117" s="69"/>
      <c r="B117" s="69"/>
      <c r="C117" s="69"/>
      <c r="D117" s="69"/>
      <c r="E117" s="69"/>
      <c r="F117" s="69"/>
      <c r="G117" s="69"/>
    </row>
    <row r="118" spans="1:7" ht="19.5">
      <c r="A118" s="69"/>
      <c r="B118" s="69"/>
      <c r="C118" s="69"/>
      <c r="D118" s="69"/>
      <c r="E118" s="69"/>
      <c r="F118" s="69"/>
      <c r="G118" s="69"/>
    </row>
    <row r="119" spans="1:7" ht="19.5">
      <c r="A119" s="69"/>
      <c r="B119" s="69"/>
      <c r="C119" s="69"/>
      <c r="D119" s="69"/>
      <c r="E119" s="69"/>
      <c r="F119" s="69"/>
      <c r="G119" s="69"/>
    </row>
    <row r="120" spans="1:7" ht="19.5">
      <c r="A120" s="69"/>
      <c r="B120" s="69"/>
      <c r="C120" s="69"/>
      <c r="D120" s="69"/>
      <c r="E120" s="69"/>
      <c r="F120" s="69"/>
      <c r="G120" s="69"/>
    </row>
    <row r="121" spans="1:7" ht="19.5">
      <c r="A121" s="69"/>
      <c r="B121" s="69"/>
      <c r="C121" s="69"/>
      <c r="D121" s="69"/>
      <c r="E121" s="69"/>
      <c r="F121" s="69"/>
      <c r="G121" s="69"/>
    </row>
    <row r="122" spans="1:7" ht="19.5">
      <c r="A122" s="69"/>
      <c r="B122" s="69"/>
      <c r="C122" s="69"/>
      <c r="D122" s="69"/>
      <c r="E122" s="69"/>
      <c r="F122" s="69"/>
      <c r="G122" s="69"/>
    </row>
  </sheetData>
  <mergeCells count="8">
    <mergeCell ref="A67:C67"/>
    <mergeCell ref="A6:C6"/>
    <mergeCell ref="A1:G1"/>
    <mergeCell ref="A2:G2"/>
    <mergeCell ref="A4:G4"/>
    <mergeCell ref="A5:G5"/>
    <mergeCell ref="A3:G3"/>
    <mergeCell ref="A47:C47"/>
  </mergeCells>
  <printOptions/>
  <pageMargins left="0.47" right="0.41" top="0.4" bottom="0.33" header="0.4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2"/>
  <sheetViews>
    <sheetView view="pageBreakPreview" zoomScale="120" zoomScaleNormal="120" zoomScaleSheetLayoutView="120" workbookViewId="0" topLeftCell="A7">
      <selection activeCell="C74" sqref="C74"/>
    </sheetView>
  </sheetViews>
  <sheetFormatPr defaultColWidth="9.140625" defaultRowHeight="21.75"/>
  <cols>
    <col min="1" max="1" width="2.7109375" style="8" customWidth="1"/>
    <col min="2" max="2" width="1.8515625" style="8" customWidth="1"/>
    <col min="3" max="3" width="48.421875" style="8" customWidth="1"/>
    <col min="4" max="4" width="13.8515625" style="9" customWidth="1"/>
    <col min="5" max="5" width="12.28125" style="9" customWidth="1"/>
    <col min="6" max="6" width="13.00390625" style="9" customWidth="1"/>
    <col min="7" max="7" width="11.421875" style="8" customWidth="1"/>
    <col min="8" max="8" width="9.140625" style="8" customWidth="1"/>
    <col min="9" max="9" width="14.00390625" style="8" customWidth="1"/>
    <col min="10" max="16384" width="9.140625" style="8" customWidth="1"/>
  </cols>
  <sheetData>
    <row r="1" spans="1:7" ht="19.5">
      <c r="A1" s="188" t="s">
        <v>0</v>
      </c>
      <c r="B1" s="188"/>
      <c r="C1" s="188"/>
      <c r="D1" s="188"/>
      <c r="E1" s="188"/>
      <c r="F1" s="188"/>
      <c r="G1" s="188"/>
    </row>
    <row r="2" spans="1:7" ht="19.5">
      <c r="A2" s="188" t="s">
        <v>135</v>
      </c>
      <c r="B2" s="188"/>
      <c r="C2" s="188"/>
      <c r="D2" s="188"/>
      <c r="E2" s="188"/>
      <c r="F2" s="188"/>
      <c r="G2" s="188"/>
    </row>
    <row r="3" spans="1:7" ht="19.5">
      <c r="A3" s="188" t="s">
        <v>283</v>
      </c>
      <c r="B3" s="188"/>
      <c r="C3" s="188"/>
      <c r="D3" s="188"/>
      <c r="E3" s="188"/>
      <c r="F3" s="188"/>
      <c r="G3" s="188"/>
    </row>
    <row r="4" spans="1:7" ht="19.5">
      <c r="A4" s="188" t="s">
        <v>301</v>
      </c>
      <c r="B4" s="188"/>
      <c r="C4" s="188"/>
      <c r="D4" s="188"/>
      <c r="E4" s="188"/>
      <c r="F4" s="188"/>
      <c r="G4" s="188"/>
    </row>
    <row r="5" spans="1:7" ht="19.5">
      <c r="A5" s="188" t="s">
        <v>39</v>
      </c>
      <c r="B5" s="188"/>
      <c r="C5" s="188"/>
      <c r="D5" s="188"/>
      <c r="E5" s="188"/>
      <c r="F5" s="188"/>
      <c r="G5" s="188"/>
    </row>
    <row r="6" spans="1:7" ht="19.5">
      <c r="A6" s="190" t="s">
        <v>3</v>
      </c>
      <c r="B6" s="191"/>
      <c r="C6" s="192"/>
      <c r="D6" s="11" t="s">
        <v>4</v>
      </c>
      <c r="E6" s="11" t="s">
        <v>5</v>
      </c>
      <c r="F6" s="11" t="s">
        <v>6</v>
      </c>
      <c r="G6" s="10" t="s">
        <v>7</v>
      </c>
    </row>
    <row r="7" spans="1:7" s="28" customFormat="1" ht="18.75">
      <c r="A7" s="21" t="s">
        <v>2</v>
      </c>
      <c r="B7" s="22"/>
      <c r="C7" s="25"/>
      <c r="D7" s="24">
        <f>SUM(D8+D45)</f>
        <v>4341360</v>
      </c>
      <c r="E7" s="24">
        <f>SUM(E8+E45)</f>
        <v>1340530.28</v>
      </c>
      <c r="F7" s="24">
        <f>SUM(F8+F45)</f>
        <v>3000829.7199999997</v>
      </c>
      <c r="G7" s="29">
        <f aca="true" t="shared" si="0" ref="G7:G20">SUM(E7*100/D7)</f>
        <v>30.878118377651244</v>
      </c>
    </row>
    <row r="8" spans="1:7" s="28" customFormat="1" ht="18.75">
      <c r="A8" s="21" t="s">
        <v>8</v>
      </c>
      <c r="B8" s="22"/>
      <c r="C8" s="25"/>
      <c r="D8" s="24">
        <f>SUM(D9+D13+D16+D35)</f>
        <v>1372860</v>
      </c>
      <c r="E8" s="24">
        <f>SUM(E9+E13+E16+E35)</f>
        <v>1279030.28</v>
      </c>
      <c r="F8" s="24">
        <f>SUM(F9+F13+F16+F35)</f>
        <v>93829.71999999997</v>
      </c>
      <c r="G8" s="29">
        <f t="shared" si="0"/>
        <v>93.1653832146031</v>
      </c>
    </row>
    <row r="9" spans="1:7" s="28" customFormat="1" ht="18.75">
      <c r="A9" s="21" t="s">
        <v>9</v>
      </c>
      <c r="B9" s="22"/>
      <c r="C9" s="25"/>
      <c r="D9" s="24">
        <f>SUM(D10)</f>
        <v>383140</v>
      </c>
      <c r="E9" s="24">
        <f>SUM(E10)</f>
        <v>380623</v>
      </c>
      <c r="F9" s="24">
        <f aca="true" t="shared" si="1" ref="F9:F36">SUM(D9-E9)</f>
        <v>2517</v>
      </c>
      <c r="G9" s="29">
        <f t="shared" si="0"/>
        <v>99.3430599780759</v>
      </c>
    </row>
    <row r="10" spans="1:7" ht="19.5">
      <c r="A10" s="21" t="s">
        <v>10</v>
      </c>
      <c r="B10" s="128"/>
      <c r="C10" s="25"/>
      <c r="D10" s="96">
        <f>SUM(D11:D12)</f>
        <v>383140</v>
      </c>
      <c r="E10" s="96">
        <f>SUM(E11:E12)</f>
        <v>380623</v>
      </c>
      <c r="F10" s="96">
        <f t="shared" si="1"/>
        <v>2517</v>
      </c>
      <c r="G10" s="103">
        <f t="shared" si="0"/>
        <v>99.3430599780759</v>
      </c>
    </row>
    <row r="11" spans="1:7" ht="19.5">
      <c r="A11" s="13"/>
      <c r="B11" s="15" t="s">
        <v>11</v>
      </c>
      <c r="C11" s="123"/>
      <c r="D11" s="16">
        <v>347140</v>
      </c>
      <c r="E11" s="16">
        <v>345789</v>
      </c>
      <c r="F11" s="16">
        <f t="shared" si="1"/>
        <v>1351</v>
      </c>
      <c r="G11" s="18">
        <f t="shared" si="0"/>
        <v>99.61081984213862</v>
      </c>
    </row>
    <row r="12" spans="1:7" ht="19.5">
      <c r="A12" s="13"/>
      <c r="B12" s="86" t="s">
        <v>12</v>
      </c>
      <c r="C12" s="131"/>
      <c r="D12" s="16">
        <v>36000</v>
      </c>
      <c r="E12" s="16">
        <v>34834</v>
      </c>
      <c r="F12" s="16">
        <f t="shared" si="1"/>
        <v>1166</v>
      </c>
      <c r="G12" s="18">
        <f t="shared" si="0"/>
        <v>96.7611111111111</v>
      </c>
    </row>
    <row r="13" spans="1:7" s="28" customFormat="1" ht="18.75">
      <c r="A13" s="21" t="s">
        <v>13</v>
      </c>
      <c r="B13" s="22"/>
      <c r="C13" s="25"/>
      <c r="D13" s="24">
        <f>SUM(D14:D15)</f>
        <v>262920</v>
      </c>
      <c r="E13" s="24">
        <f>E15+E14</f>
        <v>256320</v>
      </c>
      <c r="F13" s="24">
        <f t="shared" si="1"/>
        <v>6600</v>
      </c>
      <c r="G13" s="29">
        <f t="shared" si="0"/>
        <v>97.48973071656778</v>
      </c>
    </row>
    <row r="14" spans="1:7" ht="19.5">
      <c r="A14" s="13"/>
      <c r="B14" s="15" t="s">
        <v>129</v>
      </c>
      <c r="C14" s="15"/>
      <c r="D14" s="16">
        <v>199760</v>
      </c>
      <c r="E14" s="16">
        <v>196440</v>
      </c>
      <c r="F14" s="16">
        <f t="shared" si="1"/>
        <v>3320</v>
      </c>
      <c r="G14" s="18">
        <f t="shared" si="0"/>
        <v>98.33800560672807</v>
      </c>
    </row>
    <row r="15" spans="1:7" ht="19.5">
      <c r="A15" s="13"/>
      <c r="B15" s="15" t="s">
        <v>12</v>
      </c>
      <c r="C15" s="123"/>
      <c r="D15" s="16">
        <v>63160</v>
      </c>
      <c r="E15" s="16">
        <v>59880</v>
      </c>
      <c r="F15" s="16">
        <f t="shared" si="1"/>
        <v>3280</v>
      </c>
      <c r="G15" s="18">
        <f t="shared" si="0"/>
        <v>94.8068397720076</v>
      </c>
    </row>
    <row r="16" spans="1:7" ht="19.5">
      <c r="A16" s="21" t="s">
        <v>14</v>
      </c>
      <c r="B16" s="22"/>
      <c r="C16" s="25"/>
      <c r="D16" s="24">
        <f>SUM(D17+D21+D25)</f>
        <v>725800</v>
      </c>
      <c r="E16" s="24">
        <f>SUM(E17+E21+E25)</f>
        <v>641432.28</v>
      </c>
      <c r="F16" s="24">
        <f t="shared" si="1"/>
        <v>84367.71999999997</v>
      </c>
      <c r="G16" s="29">
        <f t="shared" si="0"/>
        <v>88.3758996968862</v>
      </c>
    </row>
    <row r="17" spans="1:7" s="28" customFormat="1" ht="18.75">
      <c r="A17" s="21" t="s">
        <v>15</v>
      </c>
      <c r="B17" s="25"/>
      <c r="C17" s="124"/>
      <c r="D17" s="24">
        <f>SUM(D18:D20)</f>
        <v>102800</v>
      </c>
      <c r="E17" s="24">
        <f>SUM(E18:E20)</f>
        <v>81281</v>
      </c>
      <c r="F17" s="24">
        <f t="shared" si="1"/>
        <v>21519</v>
      </c>
      <c r="G17" s="29">
        <f t="shared" si="0"/>
        <v>79.0671206225681</v>
      </c>
    </row>
    <row r="18" spans="1:7" ht="19.5">
      <c r="A18" s="13"/>
      <c r="B18" s="15" t="s">
        <v>18</v>
      </c>
      <c r="C18" s="123"/>
      <c r="D18" s="101">
        <v>12000</v>
      </c>
      <c r="E18" s="16">
        <v>1481</v>
      </c>
      <c r="F18" s="101">
        <f t="shared" si="1"/>
        <v>10519</v>
      </c>
      <c r="G18" s="103">
        <f t="shared" si="0"/>
        <v>12.341666666666667</v>
      </c>
    </row>
    <row r="19" spans="1:7" ht="19.5">
      <c r="A19" s="13"/>
      <c r="B19" s="15" t="s">
        <v>38</v>
      </c>
      <c r="C19" s="123"/>
      <c r="D19" s="16">
        <v>40800</v>
      </c>
      <c r="E19" s="16">
        <v>40050</v>
      </c>
      <c r="F19" s="16">
        <f t="shared" si="1"/>
        <v>750</v>
      </c>
      <c r="G19" s="18">
        <f t="shared" si="0"/>
        <v>98.16176470588235</v>
      </c>
    </row>
    <row r="20" spans="1:7" ht="19.5">
      <c r="A20" s="13"/>
      <c r="B20" s="15" t="s">
        <v>19</v>
      </c>
      <c r="C20" s="123"/>
      <c r="D20" s="16">
        <v>50000</v>
      </c>
      <c r="E20" s="16">
        <v>39750</v>
      </c>
      <c r="F20" s="16">
        <f t="shared" si="1"/>
        <v>10250</v>
      </c>
      <c r="G20" s="18">
        <f t="shared" si="0"/>
        <v>79.5</v>
      </c>
    </row>
    <row r="21" spans="1:7" ht="19.5">
      <c r="A21" s="21" t="s">
        <v>20</v>
      </c>
      <c r="B21" s="25"/>
      <c r="C21" s="124"/>
      <c r="D21" s="24">
        <f>SUM(D22:D24)</f>
        <v>300000</v>
      </c>
      <c r="E21" s="24">
        <f>SUM(E22:E24)</f>
        <v>252299</v>
      </c>
      <c r="F21" s="24">
        <f>SUM(D21-E21)</f>
        <v>47701</v>
      </c>
      <c r="G21" s="29">
        <v>0</v>
      </c>
    </row>
    <row r="22" spans="1:7" ht="19.5">
      <c r="A22" s="85"/>
      <c r="B22" s="86" t="s">
        <v>21</v>
      </c>
      <c r="C22" s="127"/>
      <c r="D22" s="101">
        <v>82000</v>
      </c>
      <c r="E22" s="101">
        <v>63343</v>
      </c>
      <c r="F22" s="101">
        <f t="shared" si="1"/>
        <v>18657</v>
      </c>
      <c r="G22" s="103">
        <f aca="true" t="shared" si="2" ref="G22:G36">SUM(E22*100/D22)</f>
        <v>77.24756097560976</v>
      </c>
    </row>
    <row r="23" spans="1:7" ht="19.5">
      <c r="A23" s="13"/>
      <c r="B23" s="15" t="s">
        <v>22</v>
      </c>
      <c r="C23" s="123"/>
      <c r="D23" s="16">
        <v>191000</v>
      </c>
      <c r="E23" s="16">
        <v>175380</v>
      </c>
      <c r="F23" s="16">
        <f t="shared" si="1"/>
        <v>15620</v>
      </c>
      <c r="G23" s="18">
        <f t="shared" si="2"/>
        <v>91.82198952879581</v>
      </c>
    </row>
    <row r="24" spans="1:7" ht="19.5">
      <c r="A24" s="13"/>
      <c r="B24" s="86" t="s">
        <v>284</v>
      </c>
      <c r="C24" s="127"/>
      <c r="D24" s="16">
        <v>27000</v>
      </c>
      <c r="E24" s="16">
        <v>13576</v>
      </c>
      <c r="F24" s="16">
        <f t="shared" si="1"/>
        <v>13424</v>
      </c>
      <c r="G24" s="18">
        <f t="shared" si="2"/>
        <v>50.28148148148148</v>
      </c>
    </row>
    <row r="25" spans="1:7" ht="19.5">
      <c r="A25" s="21" t="s">
        <v>23</v>
      </c>
      <c r="B25" s="25"/>
      <c r="C25" s="132"/>
      <c r="D25" s="24">
        <f>SUM(D26+D27+D28+D29+D32+D33+D34)</f>
        <v>323000</v>
      </c>
      <c r="E25" s="24">
        <f>SUM(E26+E27+E28+E29+E32+E33+E34)</f>
        <v>307852.28</v>
      </c>
      <c r="F25" s="24">
        <f t="shared" si="1"/>
        <v>15147.719999999972</v>
      </c>
      <c r="G25" s="29">
        <f t="shared" si="2"/>
        <v>95.31030340557277</v>
      </c>
    </row>
    <row r="26" spans="1:7" ht="19.5">
      <c r="A26" s="13"/>
      <c r="B26" s="14" t="s">
        <v>24</v>
      </c>
      <c r="C26" s="15"/>
      <c r="D26" s="16">
        <v>10000</v>
      </c>
      <c r="E26" s="16">
        <v>9995</v>
      </c>
      <c r="F26" s="16">
        <f t="shared" si="1"/>
        <v>5</v>
      </c>
      <c r="G26" s="18">
        <f t="shared" si="2"/>
        <v>99.95</v>
      </c>
    </row>
    <row r="27" spans="1:7" ht="19.5">
      <c r="A27" s="13"/>
      <c r="B27" s="14" t="s">
        <v>128</v>
      </c>
      <c r="C27" s="15"/>
      <c r="D27" s="16">
        <v>180000</v>
      </c>
      <c r="E27" s="16">
        <v>179897.28</v>
      </c>
      <c r="F27" s="16">
        <f t="shared" si="1"/>
        <v>102.72000000000116</v>
      </c>
      <c r="G27" s="18">
        <f t="shared" si="2"/>
        <v>99.94293333333333</v>
      </c>
    </row>
    <row r="28" spans="1:7" ht="19.5">
      <c r="A28" s="13"/>
      <c r="B28" s="14" t="s">
        <v>41</v>
      </c>
      <c r="C28" s="15"/>
      <c r="D28" s="16">
        <v>6000</v>
      </c>
      <c r="E28" s="16">
        <v>5600</v>
      </c>
      <c r="F28" s="16">
        <f t="shared" si="1"/>
        <v>400</v>
      </c>
      <c r="G28" s="18">
        <f t="shared" si="2"/>
        <v>93.33333333333333</v>
      </c>
    </row>
    <row r="29" spans="1:7" ht="19.5">
      <c r="A29" s="13"/>
      <c r="B29" s="14" t="s">
        <v>40</v>
      </c>
      <c r="C29" s="15"/>
      <c r="D29" s="101">
        <f>SUM(D30:D31)</f>
        <v>100000</v>
      </c>
      <c r="E29" s="101">
        <f>SUM(E30:E31)</f>
        <v>89700</v>
      </c>
      <c r="F29" s="101">
        <f>SUM(D29-E29)</f>
        <v>10300</v>
      </c>
      <c r="G29" s="18">
        <f t="shared" si="2"/>
        <v>89.7</v>
      </c>
    </row>
    <row r="30" spans="1:7" ht="19.5">
      <c r="A30" s="13"/>
      <c r="B30" s="14"/>
      <c r="C30" s="15" t="s">
        <v>157</v>
      </c>
      <c r="D30" s="16">
        <v>90000</v>
      </c>
      <c r="E30" s="16">
        <v>89700</v>
      </c>
      <c r="F30" s="16">
        <f t="shared" si="1"/>
        <v>300</v>
      </c>
      <c r="G30" s="18">
        <f t="shared" si="2"/>
        <v>99.66666666666667</v>
      </c>
    </row>
    <row r="31" spans="1:7" ht="19.5">
      <c r="A31" s="13"/>
      <c r="B31" s="69"/>
      <c r="C31" s="133" t="s">
        <v>285</v>
      </c>
      <c r="D31" s="101">
        <v>10000</v>
      </c>
      <c r="E31" s="16">
        <v>0</v>
      </c>
      <c r="F31" s="101">
        <f t="shared" si="1"/>
        <v>10000</v>
      </c>
      <c r="G31" s="134">
        <f t="shared" si="2"/>
        <v>0</v>
      </c>
    </row>
    <row r="32" spans="1:7" ht="19.5">
      <c r="A32" s="13"/>
      <c r="B32" s="14" t="s">
        <v>158</v>
      </c>
      <c r="C32" s="15"/>
      <c r="D32" s="16">
        <v>2000</v>
      </c>
      <c r="E32" s="16"/>
      <c r="F32" s="16">
        <f t="shared" si="1"/>
        <v>2000</v>
      </c>
      <c r="G32" s="18">
        <f t="shared" si="2"/>
        <v>0</v>
      </c>
    </row>
    <row r="33" spans="1:7" ht="19.5">
      <c r="A33" s="13"/>
      <c r="B33" s="14" t="s">
        <v>28</v>
      </c>
      <c r="C33" s="15"/>
      <c r="D33" s="16">
        <v>20000</v>
      </c>
      <c r="E33" s="16">
        <v>19960</v>
      </c>
      <c r="F33" s="16">
        <f t="shared" si="1"/>
        <v>40</v>
      </c>
      <c r="G33" s="18">
        <f t="shared" si="2"/>
        <v>99.8</v>
      </c>
    </row>
    <row r="34" spans="1:7" ht="19.5">
      <c r="A34" s="13"/>
      <c r="B34" s="14" t="s">
        <v>286</v>
      </c>
      <c r="C34" s="15"/>
      <c r="D34" s="16">
        <v>5000</v>
      </c>
      <c r="E34" s="16">
        <v>2700</v>
      </c>
      <c r="F34" s="16">
        <f t="shared" si="1"/>
        <v>2300</v>
      </c>
      <c r="G34" s="18">
        <f t="shared" si="2"/>
        <v>54</v>
      </c>
    </row>
    <row r="35" spans="1:7" ht="19.5">
      <c r="A35" s="87" t="s">
        <v>29</v>
      </c>
      <c r="B35" s="100"/>
      <c r="C35" s="105"/>
      <c r="D35" s="24">
        <f>SUM(D36)</f>
        <v>1000</v>
      </c>
      <c r="E35" s="24">
        <f>SUM(E36)</f>
        <v>655</v>
      </c>
      <c r="F35" s="96">
        <f t="shared" si="1"/>
        <v>345</v>
      </c>
      <c r="G35" s="18">
        <f t="shared" si="2"/>
        <v>65.5</v>
      </c>
    </row>
    <row r="36" spans="1:7" ht="19.5">
      <c r="A36" s="13"/>
      <c r="B36" s="14" t="s">
        <v>156</v>
      </c>
      <c r="C36" s="15"/>
      <c r="D36" s="16">
        <v>1000</v>
      </c>
      <c r="E36" s="16">
        <v>655</v>
      </c>
      <c r="F36" s="16">
        <f t="shared" si="1"/>
        <v>345</v>
      </c>
      <c r="G36" s="18">
        <f t="shared" si="2"/>
        <v>65.5</v>
      </c>
    </row>
    <row r="37" spans="1:7" ht="19.5">
      <c r="A37" s="4"/>
      <c r="B37" s="4"/>
      <c r="C37" s="4"/>
      <c r="D37" s="20"/>
      <c r="E37" s="20"/>
      <c r="F37" s="20"/>
      <c r="G37" s="70"/>
    </row>
    <row r="38" spans="1:7" ht="19.5">
      <c r="A38" s="4"/>
      <c r="B38" s="4"/>
      <c r="C38" s="4"/>
      <c r="D38" s="20"/>
      <c r="E38" s="20"/>
      <c r="F38" s="20"/>
      <c r="G38" s="70"/>
    </row>
    <row r="39" spans="1:7" ht="19.5">
      <c r="A39" s="4"/>
      <c r="B39" s="4"/>
      <c r="C39" s="4"/>
      <c r="D39" s="20"/>
      <c r="E39" s="20"/>
      <c r="F39" s="20"/>
      <c r="G39" s="70"/>
    </row>
    <row r="40" spans="1:7" ht="19.5">
      <c r="A40" s="4"/>
      <c r="B40" s="4"/>
      <c r="C40" s="4"/>
      <c r="D40" s="20"/>
      <c r="E40" s="20"/>
      <c r="F40" s="20"/>
      <c r="G40" s="70"/>
    </row>
    <row r="41" spans="1:7" ht="19.5">
      <c r="A41" s="4"/>
      <c r="B41" s="4"/>
      <c r="C41" s="4"/>
      <c r="D41" s="20"/>
      <c r="E41" s="20"/>
      <c r="F41" s="20"/>
      <c r="G41" s="70"/>
    </row>
    <row r="42" spans="1:7" ht="19.5">
      <c r="A42" s="4"/>
      <c r="B42" s="4"/>
      <c r="C42" s="4"/>
      <c r="D42" s="20"/>
      <c r="E42" s="20"/>
      <c r="F42" s="20"/>
      <c r="G42" s="70"/>
    </row>
    <row r="43" spans="1:7" ht="19.5">
      <c r="A43" s="4"/>
      <c r="B43" s="4"/>
      <c r="C43" s="4"/>
      <c r="D43" s="20"/>
      <c r="E43" s="20"/>
      <c r="F43" s="20"/>
      <c r="G43" s="70"/>
    </row>
    <row r="44" spans="1:7" ht="19.5">
      <c r="A44" s="190" t="s">
        <v>3</v>
      </c>
      <c r="B44" s="191"/>
      <c r="C44" s="191"/>
      <c r="D44" s="11" t="s">
        <v>4</v>
      </c>
      <c r="E44" s="11" t="s">
        <v>4</v>
      </c>
      <c r="F44" s="11" t="s">
        <v>6</v>
      </c>
      <c r="G44" s="10" t="s">
        <v>7</v>
      </c>
    </row>
    <row r="45" spans="1:7" ht="19.5">
      <c r="A45" s="21" t="s">
        <v>33</v>
      </c>
      <c r="B45" s="22"/>
      <c r="C45" s="22"/>
      <c r="D45" s="24">
        <f>SUM(D46)</f>
        <v>2968500</v>
      </c>
      <c r="E45" s="24">
        <f>SUM(E46)</f>
        <v>61500</v>
      </c>
      <c r="F45" s="96">
        <f>SUM(D45-E45)</f>
        <v>2907000</v>
      </c>
      <c r="G45" s="103">
        <f>SUM(E45*100/D45)</f>
        <v>2.071753410813542</v>
      </c>
    </row>
    <row r="46" spans="1:7" ht="19.5">
      <c r="A46" s="21" t="s">
        <v>34</v>
      </c>
      <c r="B46" s="22"/>
      <c r="C46" s="22"/>
      <c r="D46" s="24">
        <f>SUM(D47+D53)</f>
        <v>2968500</v>
      </c>
      <c r="E46" s="24">
        <f>SUM(E47+E53)</f>
        <v>61500</v>
      </c>
      <c r="F46" s="96">
        <f aca="true" t="shared" si="3" ref="F46:F60">SUM(D46-E46)</f>
        <v>2907000</v>
      </c>
      <c r="G46" s="103">
        <f aca="true" t="shared" si="4" ref="G46:G60">SUM(E46*100/D46)</f>
        <v>2.071753410813542</v>
      </c>
    </row>
    <row r="47" spans="1:7" ht="19.5">
      <c r="A47" s="87" t="s">
        <v>35</v>
      </c>
      <c r="B47" s="14"/>
      <c r="C47" s="14"/>
      <c r="D47" s="24">
        <f>SUM(D48+D50)</f>
        <v>61500</v>
      </c>
      <c r="E47" s="24">
        <f>SUM(E48+E50)</f>
        <v>61500</v>
      </c>
      <c r="F47" s="96">
        <f>SUM(D47-E47)</f>
        <v>0</v>
      </c>
      <c r="G47" s="103">
        <f t="shared" si="4"/>
        <v>100</v>
      </c>
    </row>
    <row r="48" spans="1:7" ht="19.5">
      <c r="A48" s="126"/>
      <c r="B48" s="100" t="s">
        <v>153</v>
      </c>
      <c r="C48" s="125"/>
      <c r="D48" s="24">
        <f>SUM(D49)</f>
        <v>10000</v>
      </c>
      <c r="E48" s="24">
        <f>SUM(E49)</f>
        <v>10000</v>
      </c>
      <c r="F48" s="96">
        <f t="shared" si="3"/>
        <v>0</v>
      </c>
      <c r="G48" s="103">
        <f t="shared" si="4"/>
        <v>100</v>
      </c>
    </row>
    <row r="49" spans="1:7" ht="19.5">
      <c r="A49" s="126"/>
      <c r="B49" s="125"/>
      <c r="C49" s="106" t="s">
        <v>287</v>
      </c>
      <c r="D49" s="101">
        <v>10000</v>
      </c>
      <c r="E49" s="16">
        <v>10000</v>
      </c>
      <c r="F49" s="16">
        <f t="shared" si="3"/>
        <v>0</v>
      </c>
      <c r="G49" s="18">
        <f t="shared" si="4"/>
        <v>100</v>
      </c>
    </row>
    <row r="50" spans="1:7" s="28" customFormat="1" ht="18.75">
      <c r="A50" s="110"/>
      <c r="B50" s="100" t="s">
        <v>288</v>
      </c>
      <c r="C50" s="166"/>
      <c r="D50" s="96">
        <f>SUM(D51:D52)</f>
        <v>51500</v>
      </c>
      <c r="E50" s="96">
        <f>SUM(E51:E52)</f>
        <v>51500</v>
      </c>
      <c r="F50" s="16">
        <f t="shared" si="3"/>
        <v>0</v>
      </c>
      <c r="G50" s="18">
        <f t="shared" si="4"/>
        <v>100</v>
      </c>
    </row>
    <row r="51" spans="1:7" s="28" customFormat="1" ht="18.75">
      <c r="A51" s="13"/>
      <c r="B51" s="14"/>
      <c r="C51" s="14" t="s">
        <v>289</v>
      </c>
      <c r="D51" s="16">
        <v>49000</v>
      </c>
      <c r="E51" s="16">
        <v>49000</v>
      </c>
      <c r="F51" s="16">
        <f t="shared" si="3"/>
        <v>0</v>
      </c>
      <c r="G51" s="18">
        <f t="shared" si="4"/>
        <v>100</v>
      </c>
    </row>
    <row r="52" spans="1:7" s="1" customFormat="1" ht="18.75">
      <c r="A52" s="13"/>
      <c r="B52" s="14"/>
      <c r="C52" s="14" t="s">
        <v>290</v>
      </c>
      <c r="D52" s="16">
        <v>2500</v>
      </c>
      <c r="E52" s="16">
        <v>2500</v>
      </c>
      <c r="F52" s="16">
        <f t="shared" si="3"/>
        <v>0</v>
      </c>
      <c r="G52" s="18">
        <f t="shared" si="4"/>
        <v>100</v>
      </c>
    </row>
    <row r="53" spans="1:7" s="1" customFormat="1" ht="18.75">
      <c r="A53" s="87" t="s">
        <v>42</v>
      </c>
      <c r="B53" s="14"/>
      <c r="C53" s="14"/>
      <c r="D53" s="24">
        <f>SUM(D54+D59)</f>
        <v>2907000</v>
      </c>
      <c r="E53" s="24">
        <f>SUM(E54+E59)</f>
        <v>0</v>
      </c>
      <c r="F53" s="96">
        <f t="shared" si="3"/>
        <v>2907000</v>
      </c>
      <c r="G53" s="103">
        <f t="shared" si="4"/>
        <v>0</v>
      </c>
    </row>
    <row r="54" spans="1:7" s="1" customFormat="1" ht="18.75">
      <c r="A54" s="13"/>
      <c r="B54" s="100" t="s">
        <v>291</v>
      </c>
      <c r="C54" s="14"/>
      <c r="D54" s="24">
        <f>SUM(D55:D58)</f>
        <v>2519000</v>
      </c>
      <c r="E54" s="24">
        <f>SUM(E55:E58)</f>
        <v>0</v>
      </c>
      <c r="F54" s="96">
        <f t="shared" si="3"/>
        <v>2519000</v>
      </c>
      <c r="G54" s="103">
        <f t="shared" si="4"/>
        <v>0</v>
      </c>
    </row>
    <row r="55" spans="1:7" s="1" customFormat="1" ht="18.75">
      <c r="A55" s="13"/>
      <c r="B55" s="14"/>
      <c r="C55" s="14" t="s">
        <v>292</v>
      </c>
      <c r="D55" s="16">
        <v>1194000</v>
      </c>
      <c r="E55" s="16">
        <v>0</v>
      </c>
      <c r="F55" s="16">
        <f t="shared" si="3"/>
        <v>1194000</v>
      </c>
      <c r="G55" s="18">
        <f t="shared" si="4"/>
        <v>0</v>
      </c>
    </row>
    <row r="56" spans="1:7" s="1" customFormat="1" ht="18.75">
      <c r="A56" s="13"/>
      <c r="B56" s="14"/>
      <c r="C56" s="14" t="s">
        <v>293</v>
      </c>
      <c r="D56" s="16">
        <v>838000</v>
      </c>
      <c r="E56" s="16">
        <v>0</v>
      </c>
      <c r="F56" s="16">
        <f t="shared" si="3"/>
        <v>838000</v>
      </c>
      <c r="G56" s="18">
        <f t="shared" si="4"/>
        <v>0</v>
      </c>
    </row>
    <row r="57" spans="1:7" s="1" customFormat="1" ht="18.75">
      <c r="A57" s="13"/>
      <c r="B57" s="14"/>
      <c r="C57" s="14" t="s">
        <v>294</v>
      </c>
      <c r="D57" s="16">
        <v>269000</v>
      </c>
      <c r="E57" s="16">
        <v>0</v>
      </c>
      <c r="F57" s="16">
        <f t="shared" si="3"/>
        <v>269000</v>
      </c>
      <c r="G57" s="18">
        <f t="shared" si="4"/>
        <v>0</v>
      </c>
    </row>
    <row r="58" spans="1:7" s="1" customFormat="1" ht="18.75">
      <c r="A58" s="13"/>
      <c r="B58" s="14"/>
      <c r="C58" s="14" t="s">
        <v>295</v>
      </c>
      <c r="D58" s="16">
        <v>218000</v>
      </c>
      <c r="E58" s="16">
        <v>0</v>
      </c>
      <c r="F58" s="16">
        <f t="shared" si="3"/>
        <v>218000</v>
      </c>
      <c r="G58" s="18">
        <f t="shared" si="4"/>
        <v>0</v>
      </c>
    </row>
    <row r="59" spans="1:7" s="1" customFormat="1" ht="18.75">
      <c r="A59" s="13"/>
      <c r="B59" s="100" t="s">
        <v>296</v>
      </c>
      <c r="C59" s="14"/>
      <c r="D59" s="24">
        <f>SUM(D60)</f>
        <v>388000</v>
      </c>
      <c r="E59" s="24">
        <f>SUM(E60)</f>
        <v>0</v>
      </c>
      <c r="F59" s="96">
        <f t="shared" si="3"/>
        <v>388000</v>
      </c>
      <c r="G59" s="103">
        <f t="shared" si="4"/>
        <v>0</v>
      </c>
    </row>
    <row r="60" spans="1:7" s="1" customFormat="1" ht="18.75">
      <c r="A60" s="13"/>
      <c r="B60" s="14"/>
      <c r="C60" s="14" t="s">
        <v>297</v>
      </c>
      <c r="D60" s="16">
        <v>388000</v>
      </c>
      <c r="E60" s="16">
        <v>0</v>
      </c>
      <c r="F60" s="16">
        <f t="shared" si="3"/>
        <v>388000</v>
      </c>
      <c r="G60" s="18">
        <f t="shared" si="4"/>
        <v>0</v>
      </c>
    </row>
    <row r="61" spans="6:7" s="1" customFormat="1" ht="18.75">
      <c r="F61" s="4"/>
      <c r="G61" s="4"/>
    </row>
    <row r="62" spans="6:7" s="1" customFormat="1" ht="18.75">
      <c r="F62" s="4"/>
      <c r="G62" s="4"/>
    </row>
    <row r="63" spans="6:7" s="1" customFormat="1" ht="18.75">
      <c r="F63" s="4"/>
      <c r="G63" s="4"/>
    </row>
    <row r="64" spans="6:7" s="1" customFormat="1" ht="18.75">
      <c r="F64" s="4"/>
      <c r="G64" s="4"/>
    </row>
    <row r="65" spans="6:7" s="1" customFormat="1" ht="18.75">
      <c r="F65" s="4"/>
      <c r="G65" s="4"/>
    </row>
    <row r="66" spans="4:7" s="1" customFormat="1" ht="18.75">
      <c r="D66" s="2"/>
      <c r="E66" s="2"/>
      <c r="F66" s="20"/>
      <c r="G66" s="4"/>
    </row>
    <row r="67" spans="4:7" s="1" customFormat="1" ht="18.75">
      <c r="D67" s="2"/>
      <c r="E67" s="2"/>
      <c r="F67" s="20"/>
      <c r="G67" s="4"/>
    </row>
    <row r="68" spans="4:7" s="1" customFormat="1" ht="18.75">
      <c r="D68" s="2"/>
      <c r="E68" s="2"/>
      <c r="F68" s="20"/>
      <c r="G68" s="4"/>
    </row>
    <row r="69" spans="4:7" s="1" customFormat="1" ht="18.75">
      <c r="D69" s="2"/>
      <c r="E69" s="2"/>
      <c r="F69" s="20"/>
      <c r="G69" s="4"/>
    </row>
    <row r="70" spans="4:7" s="1" customFormat="1" ht="18.75">
      <c r="D70" s="2"/>
      <c r="E70" s="2"/>
      <c r="F70" s="20"/>
      <c r="G70" s="4"/>
    </row>
    <row r="71" spans="4:7" s="1" customFormat="1" ht="18.75">
      <c r="D71" s="2"/>
      <c r="E71" s="2"/>
      <c r="F71" s="20"/>
      <c r="G71" s="4"/>
    </row>
    <row r="72" spans="4:7" s="1" customFormat="1" ht="18.75">
      <c r="D72" s="2"/>
      <c r="E72" s="2"/>
      <c r="F72" s="20"/>
      <c r="G72" s="4"/>
    </row>
    <row r="73" spans="4:7" s="1" customFormat="1" ht="18.75">
      <c r="D73" s="2"/>
      <c r="E73" s="2"/>
      <c r="F73" s="20"/>
      <c r="G73" s="4"/>
    </row>
    <row r="74" spans="1:7" ht="19.5">
      <c r="A74" s="1"/>
      <c r="B74" s="1"/>
      <c r="C74" s="83" t="s">
        <v>313</v>
      </c>
      <c r="D74" s="2"/>
      <c r="E74" s="2"/>
      <c r="F74" s="20"/>
      <c r="G74" s="4"/>
    </row>
    <row r="75" spans="1:7" ht="19.5">
      <c r="A75" s="1"/>
      <c r="B75" s="1"/>
      <c r="C75" s="31"/>
      <c r="D75" s="11" t="s">
        <v>4</v>
      </c>
      <c r="E75" s="11" t="s">
        <v>5</v>
      </c>
      <c r="F75" s="11" t="s">
        <v>6</v>
      </c>
      <c r="G75" s="17" t="s">
        <v>7</v>
      </c>
    </row>
    <row r="76" spans="1:7" ht="19.5">
      <c r="A76" s="1"/>
      <c r="B76" s="1"/>
      <c r="C76" s="31" t="s">
        <v>48</v>
      </c>
      <c r="D76" s="24">
        <f>SUM(D7)</f>
        <v>4341360</v>
      </c>
      <c r="E76" s="24">
        <f>SUM(E7)</f>
        <v>1340530.28</v>
      </c>
      <c r="F76" s="24">
        <f aca="true" t="shared" si="5" ref="D76:G77">SUM(F7)</f>
        <v>3000829.7199999997</v>
      </c>
      <c r="G76" s="114">
        <f t="shared" si="5"/>
        <v>30.878118377651244</v>
      </c>
    </row>
    <row r="77" spans="1:7" ht="19.5">
      <c r="A77" s="1"/>
      <c r="B77" s="1"/>
      <c r="C77" s="31" t="s">
        <v>49</v>
      </c>
      <c r="D77" s="24">
        <f t="shared" si="5"/>
        <v>1372860</v>
      </c>
      <c r="E77" s="24">
        <f t="shared" si="5"/>
        <v>1279030.28</v>
      </c>
      <c r="F77" s="24">
        <f t="shared" si="5"/>
        <v>93829.71999999997</v>
      </c>
      <c r="G77" s="114">
        <f t="shared" si="5"/>
        <v>93.1653832146031</v>
      </c>
    </row>
    <row r="78" spans="1:7" ht="19.5">
      <c r="A78" s="1"/>
      <c r="B78" s="1"/>
      <c r="C78" s="31" t="s">
        <v>50</v>
      </c>
      <c r="D78" s="24">
        <f>SUM(D45)</f>
        <v>2968500</v>
      </c>
      <c r="E78" s="24">
        <f>SUM(ช่าง!E45)</f>
        <v>61500</v>
      </c>
      <c r="F78" s="24">
        <f>SUM(D78-E78)</f>
        <v>2907000</v>
      </c>
      <c r="G78" s="114">
        <f>SUM(E78*100/D78)</f>
        <v>2.071753410813542</v>
      </c>
    </row>
    <row r="79" spans="1:7" ht="19.5">
      <c r="A79" s="66"/>
      <c r="B79" s="66"/>
      <c r="C79" s="66"/>
      <c r="D79" s="68"/>
      <c r="E79" s="68"/>
      <c r="F79" s="68"/>
      <c r="G79" s="93"/>
    </row>
    <row r="80" spans="1:7" ht="19.5">
      <c r="A80" s="66"/>
      <c r="B80" s="66"/>
      <c r="C80" s="66"/>
      <c r="D80" s="68"/>
      <c r="E80" s="68"/>
      <c r="F80" s="68"/>
      <c r="G80" s="93"/>
    </row>
    <row r="81" spans="1:7" ht="19.5">
      <c r="A81" s="66"/>
      <c r="B81" s="66"/>
      <c r="C81" s="66"/>
      <c r="D81" s="68"/>
      <c r="E81" s="68"/>
      <c r="F81" s="68"/>
      <c r="G81" s="93"/>
    </row>
    <row r="82" spans="1:7" ht="19.5">
      <c r="A82" s="4"/>
      <c r="B82" s="4"/>
      <c r="C82" s="4"/>
      <c r="D82" s="20"/>
      <c r="E82" s="20"/>
      <c r="F82" s="94"/>
      <c r="G82" s="70"/>
    </row>
    <row r="83" spans="1:7" ht="19.5">
      <c r="A83" s="4"/>
      <c r="B83" s="4"/>
      <c r="C83" s="4"/>
      <c r="D83" s="20"/>
      <c r="E83" s="20"/>
      <c r="F83" s="94"/>
      <c r="G83" s="70"/>
    </row>
    <row r="84" spans="1:7" ht="19.5">
      <c r="A84" s="4"/>
      <c r="B84" s="4"/>
      <c r="C84" s="4"/>
      <c r="D84" s="20"/>
      <c r="E84" s="20"/>
      <c r="F84" s="94"/>
      <c r="G84" s="70"/>
    </row>
    <row r="85" spans="1:7" ht="19.5">
      <c r="A85" s="4"/>
      <c r="B85" s="4"/>
      <c r="C85" s="4"/>
      <c r="D85" s="20"/>
      <c r="E85" s="20"/>
      <c r="F85" s="94"/>
      <c r="G85" s="70"/>
    </row>
    <row r="86" spans="1:7" ht="19.5">
      <c r="A86" s="4"/>
      <c r="B86" s="4"/>
      <c r="C86" s="4"/>
      <c r="D86" s="20"/>
      <c r="E86" s="20"/>
      <c r="F86" s="94"/>
      <c r="G86" s="70"/>
    </row>
    <row r="87" spans="1:7" ht="19.5">
      <c r="A87" s="4"/>
      <c r="B87" s="4"/>
      <c r="C87" s="4"/>
      <c r="D87" s="20"/>
      <c r="E87" s="20"/>
      <c r="F87" s="94"/>
      <c r="G87" s="70"/>
    </row>
    <row r="88" spans="1:7" ht="19.5">
      <c r="A88" s="4"/>
      <c r="B88" s="4"/>
      <c r="C88" s="4"/>
      <c r="D88" s="20"/>
      <c r="E88" s="20"/>
      <c r="F88" s="94"/>
      <c r="G88" s="70"/>
    </row>
    <row r="89" spans="1:7" ht="19.5">
      <c r="A89" s="66"/>
      <c r="B89" s="66"/>
      <c r="C89" s="66"/>
      <c r="D89" s="68"/>
      <c r="E89" s="68"/>
      <c r="F89" s="68"/>
      <c r="G89" s="93"/>
    </row>
    <row r="90" spans="1:7" ht="19.5">
      <c r="A90" s="66"/>
      <c r="B90" s="66"/>
      <c r="C90" s="66"/>
      <c r="D90" s="68"/>
      <c r="E90" s="68"/>
      <c r="F90" s="68"/>
      <c r="G90" s="93"/>
    </row>
    <row r="91" spans="1:7" ht="19.5">
      <c r="A91" s="4"/>
      <c r="B91" s="4"/>
      <c r="C91" s="4"/>
      <c r="D91" s="20"/>
      <c r="E91" s="20"/>
      <c r="F91" s="94"/>
      <c r="G91" s="70"/>
    </row>
    <row r="92" spans="1:7" ht="19.5">
      <c r="A92" s="4"/>
      <c r="B92" s="4"/>
      <c r="C92" s="4"/>
      <c r="D92" s="20"/>
      <c r="E92" s="20"/>
      <c r="F92" s="94"/>
      <c r="G92" s="70"/>
    </row>
    <row r="93" spans="1:7" ht="19.5">
      <c r="A93" s="4"/>
      <c r="B93" s="4"/>
      <c r="C93" s="4"/>
      <c r="D93" s="20"/>
      <c r="E93" s="20"/>
      <c r="F93" s="94"/>
      <c r="G93" s="70"/>
    </row>
    <row r="94" spans="1:7" ht="19.5">
      <c r="A94" s="4"/>
      <c r="B94" s="4"/>
      <c r="C94" s="4"/>
      <c r="D94" s="20"/>
      <c r="E94" s="20"/>
      <c r="F94" s="94"/>
      <c r="G94" s="70"/>
    </row>
    <row r="95" spans="1:7" ht="19.5">
      <c r="A95" s="4"/>
      <c r="B95" s="4"/>
      <c r="C95" s="4"/>
      <c r="D95" s="20"/>
      <c r="E95" s="20"/>
      <c r="F95" s="94"/>
      <c r="G95" s="70"/>
    </row>
    <row r="96" spans="1:7" ht="19.5">
      <c r="A96" s="4"/>
      <c r="B96" s="4"/>
      <c r="C96" s="4"/>
      <c r="D96" s="20"/>
      <c r="E96" s="20"/>
      <c r="F96" s="94"/>
      <c r="G96" s="70"/>
    </row>
    <row r="97" spans="1:7" ht="19.5">
      <c r="A97" s="4"/>
      <c r="B97" s="4"/>
      <c r="C97" s="4"/>
      <c r="D97" s="20"/>
      <c r="E97" s="20"/>
      <c r="F97" s="94"/>
      <c r="G97" s="70"/>
    </row>
    <row r="98" spans="1:7" ht="19.5">
      <c r="A98" s="4"/>
      <c r="B98" s="4"/>
      <c r="C98" s="4"/>
      <c r="D98" s="20"/>
      <c r="E98" s="20"/>
      <c r="F98" s="20"/>
      <c r="G98" s="70"/>
    </row>
    <row r="99" spans="1:7" ht="19.5">
      <c r="A99" s="4"/>
      <c r="B99" s="4"/>
      <c r="C99" s="4"/>
      <c r="D99" s="20"/>
      <c r="E99" s="20"/>
      <c r="F99" s="20"/>
      <c r="G99" s="70"/>
    </row>
    <row r="100" spans="1:7" ht="19.5">
      <c r="A100" s="4"/>
      <c r="B100" s="4"/>
      <c r="C100" s="4"/>
      <c r="D100" s="20"/>
      <c r="E100" s="20"/>
      <c r="F100" s="20"/>
      <c r="G100" s="70"/>
    </row>
    <row r="101" spans="1:7" ht="19.5">
      <c r="A101" s="4"/>
      <c r="B101" s="4"/>
      <c r="C101" s="4"/>
      <c r="D101" s="20"/>
      <c r="E101" s="20"/>
      <c r="F101" s="20"/>
      <c r="G101" s="70"/>
    </row>
    <row r="102" spans="1:7" ht="19.5">
      <c r="A102" s="1"/>
      <c r="B102" s="1"/>
      <c r="C102" s="1"/>
      <c r="D102" s="2"/>
      <c r="E102" s="2"/>
      <c r="F102" s="2"/>
      <c r="G102" s="1"/>
    </row>
    <row r="103" spans="1:7" ht="19.5">
      <c r="A103" s="1"/>
      <c r="B103" s="1"/>
      <c r="C103" s="12"/>
      <c r="D103" s="2"/>
      <c r="E103" s="2"/>
      <c r="F103" s="2"/>
      <c r="G103" s="1"/>
    </row>
    <row r="104" spans="1:7" ht="19.5">
      <c r="A104" s="1"/>
      <c r="B104" s="1"/>
      <c r="C104" s="66"/>
      <c r="D104" s="65"/>
      <c r="E104" s="65"/>
      <c r="F104" s="65"/>
      <c r="G104" s="90"/>
    </row>
    <row r="105" spans="1:7" ht="19.5">
      <c r="A105" s="1"/>
      <c r="B105" s="1"/>
      <c r="C105" s="66"/>
      <c r="D105" s="68"/>
      <c r="E105" s="68"/>
      <c r="F105" s="68"/>
      <c r="G105" s="67"/>
    </row>
    <row r="106" spans="1:7" ht="19.5">
      <c r="A106" s="1"/>
      <c r="B106" s="1"/>
      <c r="C106" s="66"/>
      <c r="D106" s="68"/>
      <c r="E106" s="68"/>
      <c r="F106" s="68"/>
      <c r="G106" s="67"/>
    </row>
    <row r="107" spans="1:7" ht="19.5">
      <c r="A107" s="1"/>
      <c r="B107" s="1"/>
      <c r="C107" s="66"/>
      <c r="D107" s="68"/>
      <c r="E107" s="68"/>
      <c r="F107" s="68"/>
      <c r="G107" s="67"/>
    </row>
    <row r="108" spans="1:7" ht="19.5">
      <c r="A108" s="69"/>
      <c r="B108" s="69"/>
      <c r="C108" s="66"/>
      <c r="D108" s="68"/>
      <c r="E108" s="68"/>
      <c r="F108" s="68"/>
      <c r="G108" s="67"/>
    </row>
    <row r="109" spans="1:7" ht="19.5">
      <c r="A109" s="69"/>
      <c r="B109" s="69"/>
      <c r="C109" s="69"/>
      <c r="D109" s="82"/>
      <c r="E109" s="82"/>
      <c r="F109" s="82"/>
      <c r="G109" s="69"/>
    </row>
    <row r="110" spans="1:7" ht="19.5">
      <c r="A110" s="69"/>
      <c r="B110" s="69"/>
      <c r="C110" s="69"/>
      <c r="D110" s="82"/>
      <c r="E110" s="82"/>
      <c r="F110" s="82"/>
      <c r="G110" s="69"/>
    </row>
    <row r="111" spans="1:7" ht="19.5">
      <c r="A111" s="69"/>
      <c r="B111" s="69"/>
      <c r="C111" s="69"/>
      <c r="D111" s="82"/>
      <c r="E111" s="82"/>
      <c r="F111" s="82"/>
      <c r="G111" s="69"/>
    </row>
    <row r="112" spans="1:7" ht="19.5">
      <c r="A112" s="69"/>
      <c r="B112" s="69"/>
      <c r="C112" s="69"/>
      <c r="D112" s="82"/>
      <c r="E112" s="82"/>
      <c r="F112" s="82"/>
      <c r="G112" s="69"/>
    </row>
    <row r="113" spans="1:7" ht="19.5">
      <c r="A113" s="69"/>
      <c r="B113" s="69"/>
      <c r="C113" s="69"/>
      <c r="D113" s="82"/>
      <c r="E113" s="82"/>
      <c r="F113" s="82"/>
      <c r="G113" s="69"/>
    </row>
    <row r="114" spans="1:7" ht="19.5">
      <c r="A114" s="69"/>
      <c r="B114" s="69"/>
      <c r="C114" s="69"/>
      <c r="D114" s="82"/>
      <c r="E114" s="82"/>
      <c r="F114" s="82"/>
      <c r="G114" s="69"/>
    </row>
    <row r="115" spans="1:7" ht="19.5">
      <c r="A115" s="69"/>
      <c r="B115" s="69"/>
      <c r="C115" s="69"/>
      <c r="D115" s="82"/>
      <c r="E115" s="82"/>
      <c r="F115" s="82"/>
      <c r="G115" s="69"/>
    </row>
    <row r="116" spans="1:7" ht="19.5">
      <c r="A116" s="69"/>
      <c r="B116" s="69"/>
      <c r="C116" s="69"/>
      <c r="D116" s="82"/>
      <c r="E116" s="82"/>
      <c r="F116" s="82"/>
      <c r="G116" s="69"/>
    </row>
    <row r="117" spans="1:7" ht="19.5">
      <c r="A117" s="69"/>
      <c r="B117" s="69"/>
      <c r="C117" s="69"/>
      <c r="D117" s="82"/>
      <c r="E117" s="82"/>
      <c r="F117" s="82"/>
      <c r="G117" s="69"/>
    </row>
    <row r="118" spans="1:7" ht="19.5">
      <c r="A118" s="69"/>
      <c r="B118" s="69"/>
      <c r="C118" s="69"/>
      <c r="D118" s="82"/>
      <c r="E118" s="82"/>
      <c r="F118" s="82"/>
      <c r="G118" s="69"/>
    </row>
    <row r="119" spans="1:7" ht="19.5">
      <c r="A119" s="69"/>
      <c r="B119" s="69"/>
      <c r="C119" s="69"/>
      <c r="D119" s="82"/>
      <c r="E119" s="82"/>
      <c r="F119" s="82"/>
      <c r="G119" s="69"/>
    </row>
    <row r="120" spans="1:7" ht="19.5">
      <c r="A120" s="69"/>
      <c r="B120" s="69"/>
      <c r="C120" s="69"/>
      <c r="D120" s="82"/>
      <c r="E120" s="82"/>
      <c r="F120" s="82"/>
      <c r="G120" s="69"/>
    </row>
    <row r="121" spans="1:7" ht="19.5">
      <c r="A121" s="69"/>
      <c r="B121" s="69"/>
      <c r="C121" s="69"/>
      <c r="D121" s="82"/>
      <c r="E121" s="82"/>
      <c r="F121" s="82"/>
      <c r="G121" s="69"/>
    </row>
    <row r="122" spans="1:7" ht="19.5">
      <c r="A122" s="69"/>
      <c r="B122" s="69"/>
      <c r="C122" s="69"/>
      <c r="D122" s="82"/>
      <c r="E122" s="82"/>
      <c r="F122" s="82"/>
      <c r="G122" s="69"/>
    </row>
    <row r="123" spans="1:7" ht="19.5">
      <c r="A123" s="69"/>
      <c r="B123" s="69"/>
      <c r="C123" s="69"/>
      <c r="D123" s="82"/>
      <c r="E123" s="82"/>
      <c r="F123" s="82"/>
      <c r="G123" s="69"/>
    </row>
    <row r="124" spans="1:7" ht="19.5">
      <c r="A124" s="69"/>
      <c r="B124" s="69"/>
      <c r="C124" s="69"/>
      <c r="D124" s="82"/>
      <c r="E124" s="82"/>
      <c r="F124" s="82"/>
      <c r="G124" s="69"/>
    </row>
    <row r="125" spans="1:7" ht="19.5">
      <c r="A125" s="69"/>
      <c r="B125" s="69"/>
      <c r="C125" s="69"/>
      <c r="D125" s="82"/>
      <c r="E125" s="82"/>
      <c r="F125" s="82"/>
      <c r="G125" s="69"/>
    </row>
    <row r="126" spans="1:7" ht="19.5">
      <c r="A126" s="69"/>
      <c r="B126" s="69"/>
      <c r="C126" s="69"/>
      <c r="D126" s="82"/>
      <c r="E126" s="82"/>
      <c r="F126" s="82"/>
      <c r="G126" s="69"/>
    </row>
    <row r="127" spans="1:7" ht="19.5">
      <c r="A127" s="69"/>
      <c r="B127" s="69"/>
      <c r="C127" s="69"/>
      <c r="D127" s="82"/>
      <c r="E127" s="82"/>
      <c r="F127" s="82"/>
      <c r="G127" s="69"/>
    </row>
    <row r="128" spans="1:7" ht="19.5">
      <c r="A128" s="69"/>
      <c r="B128" s="69"/>
      <c r="C128" s="69"/>
      <c r="D128" s="82"/>
      <c r="E128" s="82"/>
      <c r="F128" s="82"/>
      <c r="G128" s="69"/>
    </row>
    <row r="129" spans="1:7" ht="19.5">
      <c r="A129" s="69"/>
      <c r="B129" s="69"/>
      <c r="C129" s="69"/>
      <c r="D129" s="82"/>
      <c r="E129" s="82"/>
      <c r="F129" s="82"/>
      <c r="G129" s="69"/>
    </row>
    <row r="130" spans="1:7" ht="19.5">
      <c r="A130" s="69"/>
      <c r="B130" s="69"/>
      <c r="C130" s="69"/>
      <c r="D130" s="82"/>
      <c r="E130" s="82"/>
      <c r="F130" s="82"/>
      <c r="G130" s="69"/>
    </row>
    <row r="131" spans="1:7" ht="19.5">
      <c r="A131" s="69"/>
      <c r="B131" s="69"/>
      <c r="C131" s="69"/>
      <c r="D131" s="82"/>
      <c r="E131" s="82"/>
      <c r="F131" s="82"/>
      <c r="G131" s="69"/>
    </row>
    <row r="132" spans="1:7" ht="19.5">
      <c r="A132" s="69"/>
      <c r="B132" s="69"/>
      <c r="C132" s="69"/>
      <c r="D132" s="82"/>
      <c r="E132" s="82"/>
      <c r="F132" s="82"/>
      <c r="G132" s="69"/>
    </row>
    <row r="133" spans="1:7" ht="19.5">
      <c r="A133" s="69"/>
      <c r="B133" s="69"/>
      <c r="C133" s="69"/>
      <c r="D133" s="82"/>
      <c r="E133" s="82"/>
      <c r="F133" s="82"/>
      <c r="G133" s="69"/>
    </row>
    <row r="134" spans="1:7" ht="19.5">
      <c r="A134" s="69"/>
      <c r="B134" s="69"/>
      <c r="C134" s="69"/>
      <c r="D134" s="82"/>
      <c r="E134" s="82"/>
      <c r="F134" s="82"/>
      <c r="G134" s="69"/>
    </row>
    <row r="135" spans="1:7" ht="19.5">
      <c r="A135" s="69"/>
      <c r="B135" s="69"/>
      <c r="C135" s="69"/>
      <c r="D135" s="82"/>
      <c r="E135" s="82"/>
      <c r="F135" s="82"/>
      <c r="G135" s="69"/>
    </row>
    <row r="136" spans="1:7" ht="19.5">
      <c r="A136" s="69"/>
      <c r="B136" s="69"/>
      <c r="C136" s="69"/>
      <c r="D136" s="82"/>
      <c r="E136" s="82"/>
      <c r="F136" s="82"/>
      <c r="G136" s="69"/>
    </row>
    <row r="137" spans="1:7" ht="19.5">
      <c r="A137" s="69"/>
      <c r="B137" s="69"/>
      <c r="C137" s="69"/>
      <c r="D137" s="82"/>
      <c r="E137" s="82"/>
      <c r="F137" s="82"/>
      <c r="G137" s="69"/>
    </row>
    <row r="138" spans="1:7" ht="19.5">
      <c r="A138" s="69"/>
      <c r="B138" s="69"/>
      <c r="C138" s="69"/>
      <c r="D138" s="82"/>
      <c r="E138" s="82"/>
      <c r="F138" s="82"/>
      <c r="G138" s="69"/>
    </row>
    <row r="139" spans="1:7" ht="19.5">
      <c r="A139" s="69"/>
      <c r="B139" s="69"/>
      <c r="C139" s="69"/>
      <c r="D139" s="82"/>
      <c r="E139" s="82"/>
      <c r="F139" s="82"/>
      <c r="G139" s="69"/>
    </row>
    <row r="140" spans="1:7" ht="19.5">
      <c r="A140" s="69"/>
      <c r="B140" s="69"/>
      <c r="C140" s="69"/>
      <c r="D140" s="82"/>
      <c r="E140" s="82"/>
      <c r="F140" s="82"/>
      <c r="G140" s="69"/>
    </row>
    <row r="141" spans="1:7" ht="19.5">
      <c r="A141" s="69"/>
      <c r="B141" s="69"/>
      <c r="C141" s="69"/>
      <c r="D141" s="82"/>
      <c r="E141" s="82"/>
      <c r="F141" s="82"/>
      <c r="G141" s="69"/>
    </row>
    <row r="142" spans="1:7" ht="19.5">
      <c r="A142" s="69"/>
      <c r="B142" s="69"/>
      <c r="C142" s="69"/>
      <c r="D142" s="82"/>
      <c r="E142" s="82"/>
      <c r="F142" s="82"/>
      <c r="G142" s="69"/>
    </row>
    <row r="143" spans="1:7" ht="19.5">
      <c r="A143" s="69"/>
      <c r="B143" s="69"/>
      <c r="C143" s="69"/>
      <c r="D143" s="82"/>
      <c r="E143" s="82"/>
      <c r="F143" s="82"/>
      <c r="G143" s="69"/>
    </row>
    <row r="144" spans="1:7" ht="19.5">
      <c r="A144" s="69"/>
      <c r="B144" s="69"/>
      <c r="C144" s="69"/>
      <c r="D144" s="82"/>
      <c r="E144" s="82"/>
      <c r="F144" s="82"/>
      <c r="G144" s="69"/>
    </row>
    <row r="145" spans="1:7" ht="19.5">
      <c r="A145" s="69"/>
      <c r="B145" s="69"/>
      <c r="C145" s="69"/>
      <c r="D145" s="82"/>
      <c r="E145" s="82"/>
      <c r="F145" s="82"/>
      <c r="G145" s="69"/>
    </row>
    <row r="146" spans="1:7" ht="19.5">
      <c r="A146" s="69"/>
      <c r="B146" s="69"/>
      <c r="C146" s="69"/>
      <c r="D146" s="82"/>
      <c r="E146" s="82"/>
      <c r="F146" s="82"/>
      <c r="G146" s="69"/>
    </row>
    <row r="147" spans="1:7" ht="19.5">
      <c r="A147" s="69"/>
      <c r="B147" s="69"/>
      <c r="C147" s="69"/>
      <c r="D147" s="82"/>
      <c r="E147" s="82"/>
      <c r="F147" s="82"/>
      <c r="G147" s="69"/>
    </row>
    <row r="148" spans="1:7" ht="19.5">
      <c r="A148" s="69"/>
      <c r="B148" s="69"/>
      <c r="C148" s="69"/>
      <c r="D148" s="82"/>
      <c r="E148" s="82"/>
      <c r="F148" s="82"/>
      <c r="G148" s="69"/>
    </row>
    <row r="149" spans="1:7" ht="19.5">
      <c r="A149" s="69"/>
      <c r="B149" s="69"/>
      <c r="C149" s="69"/>
      <c r="D149" s="82"/>
      <c r="E149" s="82"/>
      <c r="F149" s="82"/>
      <c r="G149" s="69"/>
    </row>
    <row r="150" spans="1:7" ht="19.5">
      <c r="A150" s="69"/>
      <c r="B150" s="69"/>
      <c r="C150" s="69"/>
      <c r="D150" s="82"/>
      <c r="E150" s="82"/>
      <c r="F150" s="82"/>
      <c r="G150" s="69"/>
    </row>
    <row r="151" spans="1:7" ht="19.5">
      <c r="A151" s="69"/>
      <c r="B151" s="69"/>
      <c r="C151" s="69"/>
      <c r="D151" s="82"/>
      <c r="E151" s="82"/>
      <c r="F151" s="82"/>
      <c r="G151" s="69"/>
    </row>
    <row r="152" spans="1:7" ht="19.5">
      <c r="A152" s="69"/>
      <c r="B152" s="69"/>
      <c r="C152" s="69"/>
      <c r="D152" s="82"/>
      <c r="E152" s="82"/>
      <c r="F152" s="82"/>
      <c r="G152" s="69"/>
    </row>
    <row r="153" spans="1:7" ht="19.5">
      <c r="A153" s="69"/>
      <c r="B153" s="69"/>
      <c r="C153" s="69"/>
      <c r="D153" s="82"/>
      <c r="E153" s="82"/>
      <c r="F153" s="82"/>
      <c r="G153" s="69"/>
    </row>
    <row r="154" spans="1:7" ht="19.5">
      <c r="A154" s="69"/>
      <c r="B154" s="69"/>
      <c r="C154" s="69"/>
      <c r="D154" s="82"/>
      <c r="E154" s="82"/>
      <c r="F154" s="82"/>
      <c r="G154" s="69"/>
    </row>
    <row r="155" spans="1:7" ht="19.5">
      <c r="A155" s="69"/>
      <c r="B155" s="69"/>
      <c r="C155" s="69"/>
      <c r="D155" s="82"/>
      <c r="E155" s="82"/>
      <c r="F155" s="82"/>
      <c r="G155" s="69"/>
    </row>
    <row r="156" spans="1:7" ht="19.5">
      <c r="A156" s="69"/>
      <c r="B156" s="69"/>
      <c r="C156" s="69"/>
      <c r="D156" s="82"/>
      <c r="E156" s="82"/>
      <c r="F156" s="82"/>
      <c r="G156" s="69"/>
    </row>
    <row r="157" spans="1:7" ht="19.5">
      <c r="A157" s="69"/>
      <c r="B157" s="69"/>
      <c r="C157" s="69"/>
      <c r="D157" s="82"/>
      <c r="E157" s="82"/>
      <c r="F157" s="82"/>
      <c r="G157" s="69"/>
    </row>
    <row r="158" spans="1:7" ht="19.5">
      <c r="A158" s="69"/>
      <c r="B158" s="69"/>
      <c r="C158" s="69"/>
      <c r="D158" s="82"/>
      <c r="E158" s="82"/>
      <c r="F158" s="82"/>
      <c r="G158" s="69"/>
    </row>
    <row r="159" spans="1:7" ht="19.5">
      <c r="A159" s="69"/>
      <c r="B159" s="69"/>
      <c r="C159" s="69"/>
      <c r="D159" s="82"/>
      <c r="E159" s="82"/>
      <c r="F159" s="82"/>
      <c r="G159" s="69"/>
    </row>
    <row r="160" spans="1:7" ht="19.5">
      <c r="A160" s="69"/>
      <c r="B160" s="69"/>
      <c r="C160" s="69"/>
      <c r="D160" s="82"/>
      <c r="E160" s="82"/>
      <c r="F160" s="82"/>
      <c r="G160" s="69"/>
    </row>
    <row r="161" spans="1:7" ht="19.5">
      <c r="A161" s="69"/>
      <c r="B161" s="69"/>
      <c r="C161" s="69"/>
      <c r="D161" s="82"/>
      <c r="E161" s="82"/>
      <c r="F161" s="82"/>
      <c r="G161" s="69"/>
    </row>
    <row r="162" spans="1:7" ht="19.5">
      <c r="A162" s="69"/>
      <c r="B162" s="69"/>
      <c r="C162" s="69"/>
      <c r="D162" s="82"/>
      <c r="E162" s="82"/>
      <c r="F162" s="82"/>
      <c r="G162" s="69"/>
    </row>
    <row r="163" spans="1:7" ht="19.5">
      <c r="A163" s="69"/>
      <c r="B163" s="69"/>
      <c r="C163" s="69"/>
      <c r="D163" s="82"/>
      <c r="E163" s="82"/>
      <c r="F163" s="82"/>
      <c r="G163" s="69"/>
    </row>
    <row r="164" spans="1:7" ht="19.5">
      <c r="A164" s="69"/>
      <c r="B164" s="69"/>
      <c r="C164" s="69"/>
      <c r="D164" s="82"/>
      <c r="E164" s="82"/>
      <c r="F164" s="82"/>
      <c r="G164" s="69"/>
    </row>
    <row r="165" spans="1:7" ht="19.5">
      <c r="A165" s="69"/>
      <c r="B165" s="69"/>
      <c r="C165" s="69"/>
      <c r="D165" s="82"/>
      <c r="E165" s="82"/>
      <c r="F165" s="82"/>
      <c r="G165" s="69"/>
    </row>
    <row r="166" spans="1:7" ht="19.5">
      <c r="A166" s="69"/>
      <c r="B166" s="69"/>
      <c r="C166" s="69"/>
      <c r="D166" s="82"/>
      <c r="E166" s="82"/>
      <c r="F166" s="82"/>
      <c r="G166" s="69"/>
    </row>
    <row r="167" spans="1:7" ht="19.5">
      <c r="A167" s="69"/>
      <c r="B167" s="69"/>
      <c r="C167" s="69"/>
      <c r="D167" s="82"/>
      <c r="E167" s="82"/>
      <c r="F167" s="82"/>
      <c r="G167" s="69"/>
    </row>
    <row r="168" spans="1:7" ht="19.5">
      <c r="A168" s="69"/>
      <c r="B168" s="69"/>
      <c r="C168" s="69"/>
      <c r="D168" s="82"/>
      <c r="E168" s="82"/>
      <c r="F168" s="82"/>
      <c r="G168" s="69"/>
    </row>
    <row r="169" spans="1:7" ht="19.5">
      <c r="A169" s="69"/>
      <c r="B169" s="69"/>
      <c r="C169" s="69"/>
      <c r="D169" s="82"/>
      <c r="E169" s="82"/>
      <c r="F169" s="82"/>
      <c r="G169" s="69"/>
    </row>
    <row r="170" spans="1:7" ht="19.5">
      <c r="A170" s="69"/>
      <c r="B170" s="69"/>
      <c r="C170" s="69"/>
      <c r="D170" s="82"/>
      <c r="E170" s="82"/>
      <c r="F170" s="82"/>
      <c r="G170" s="69"/>
    </row>
    <row r="171" spans="1:7" ht="19.5">
      <c r="A171" s="69"/>
      <c r="B171" s="69"/>
      <c r="C171" s="69"/>
      <c r="D171" s="82"/>
      <c r="E171" s="82"/>
      <c r="F171" s="82"/>
      <c r="G171" s="69"/>
    </row>
    <row r="172" spans="1:7" ht="19.5">
      <c r="A172" s="69"/>
      <c r="B172" s="69"/>
      <c r="C172" s="69"/>
      <c r="D172" s="82"/>
      <c r="E172" s="82"/>
      <c r="F172" s="82"/>
      <c r="G172" s="69"/>
    </row>
    <row r="173" spans="1:7" ht="19.5">
      <c r="A173" s="69"/>
      <c r="B173" s="69"/>
      <c r="C173" s="69"/>
      <c r="D173" s="82"/>
      <c r="E173" s="82"/>
      <c r="F173" s="82"/>
      <c r="G173" s="69"/>
    </row>
    <row r="174" spans="1:7" ht="19.5">
      <c r="A174" s="69"/>
      <c r="B174" s="69"/>
      <c r="C174" s="69"/>
      <c r="D174" s="82"/>
      <c r="E174" s="82"/>
      <c r="F174" s="82"/>
      <c r="G174" s="69"/>
    </row>
    <row r="175" spans="1:7" ht="19.5">
      <c r="A175" s="69"/>
      <c r="B175" s="69"/>
      <c r="C175" s="69"/>
      <c r="D175" s="82"/>
      <c r="E175" s="82"/>
      <c r="F175" s="82"/>
      <c r="G175" s="69"/>
    </row>
    <row r="176" spans="1:7" ht="19.5">
      <c r="A176" s="69"/>
      <c r="B176" s="69"/>
      <c r="C176" s="69"/>
      <c r="D176" s="82"/>
      <c r="E176" s="82"/>
      <c r="F176" s="82"/>
      <c r="G176" s="69"/>
    </row>
    <row r="177" spans="1:7" ht="19.5">
      <c r="A177" s="69"/>
      <c r="B177" s="69"/>
      <c r="C177" s="69"/>
      <c r="D177" s="82"/>
      <c r="E177" s="82"/>
      <c r="F177" s="82"/>
      <c r="G177" s="69"/>
    </row>
    <row r="178" spans="1:7" ht="19.5">
      <c r="A178" s="69"/>
      <c r="B178" s="69"/>
      <c r="C178" s="69"/>
      <c r="D178" s="82"/>
      <c r="E178" s="82"/>
      <c r="F178" s="82"/>
      <c r="G178" s="69"/>
    </row>
    <row r="179" spans="1:7" ht="19.5">
      <c r="A179" s="69"/>
      <c r="B179" s="69"/>
      <c r="C179" s="69"/>
      <c r="D179" s="82"/>
      <c r="E179" s="82"/>
      <c r="F179" s="82"/>
      <c r="G179" s="69"/>
    </row>
    <row r="180" spans="1:7" ht="19.5">
      <c r="A180" s="69"/>
      <c r="B180" s="69"/>
      <c r="C180" s="69"/>
      <c r="D180" s="82"/>
      <c r="E180" s="82"/>
      <c r="F180" s="82"/>
      <c r="G180" s="69"/>
    </row>
    <row r="181" spans="1:7" ht="19.5">
      <c r="A181" s="69"/>
      <c r="B181" s="69"/>
      <c r="C181" s="69"/>
      <c r="D181" s="82"/>
      <c r="E181" s="82"/>
      <c r="F181" s="82"/>
      <c r="G181" s="69"/>
    </row>
    <row r="182" spans="1:7" ht="19.5">
      <c r="A182" s="69"/>
      <c r="B182" s="69"/>
      <c r="C182" s="69"/>
      <c r="D182" s="82"/>
      <c r="E182" s="82"/>
      <c r="F182" s="82"/>
      <c r="G182" s="69"/>
    </row>
    <row r="183" spans="1:7" ht="19.5">
      <c r="A183" s="69"/>
      <c r="B183" s="69"/>
      <c r="C183" s="69"/>
      <c r="D183" s="82"/>
      <c r="E183" s="82"/>
      <c r="F183" s="82"/>
      <c r="G183" s="69"/>
    </row>
    <row r="184" spans="1:7" ht="19.5">
      <c r="A184" s="69"/>
      <c r="B184" s="69"/>
      <c r="C184" s="69"/>
      <c r="D184" s="82"/>
      <c r="E184" s="82"/>
      <c r="F184" s="82"/>
      <c r="G184" s="69"/>
    </row>
    <row r="185" spans="1:7" ht="19.5">
      <c r="A185" s="69"/>
      <c r="B185" s="69"/>
      <c r="C185" s="69"/>
      <c r="D185" s="82"/>
      <c r="E185" s="82"/>
      <c r="F185" s="82"/>
      <c r="G185" s="69"/>
    </row>
    <row r="186" spans="1:7" ht="19.5">
      <c r="A186" s="69"/>
      <c r="B186" s="69"/>
      <c r="C186" s="69"/>
      <c r="D186" s="82"/>
      <c r="E186" s="82"/>
      <c r="F186" s="82"/>
      <c r="G186" s="69"/>
    </row>
    <row r="187" spans="1:7" ht="19.5">
      <c r="A187" s="69"/>
      <c r="B187" s="69"/>
      <c r="C187" s="69"/>
      <c r="D187" s="82"/>
      <c r="E187" s="82"/>
      <c r="F187" s="82"/>
      <c r="G187" s="69"/>
    </row>
    <row r="188" spans="1:7" ht="19.5">
      <c r="A188" s="69"/>
      <c r="B188" s="69"/>
      <c r="C188" s="69"/>
      <c r="D188" s="82"/>
      <c r="E188" s="82"/>
      <c r="F188" s="82"/>
      <c r="G188" s="69"/>
    </row>
    <row r="189" spans="1:7" ht="19.5">
      <c r="A189" s="69"/>
      <c r="B189" s="69"/>
      <c r="C189" s="69"/>
      <c r="D189" s="82"/>
      <c r="E189" s="82"/>
      <c r="F189" s="82"/>
      <c r="G189" s="69"/>
    </row>
    <row r="190" spans="1:7" ht="19.5">
      <c r="A190" s="69"/>
      <c r="B190" s="69"/>
      <c r="C190" s="69"/>
      <c r="D190" s="82"/>
      <c r="E190" s="82"/>
      <c r="F190" s="82"/>
      <c r="G190" s="69"/>
    </row>
    <row r="191" spans="1:7" ht="19.5">
      <c r="A191" s="69"/>
      <c r="B191" s="69"/>
      <c r="C191" s="69"/>
      <c r="D191" s="82"/>
      <c r="E191" s="82"/>
      <c r="F191" s="82"/>
      <c r="G191" s="69"/>
    </row>
    <row r="192" spans="1:7" ht="19.5">
      <c r="A192" s="69"/>
      <c r="B192" s="69"/>
      <c r="C192" s="69"/>
      <c r="D192" s="82"/>
      <c r="E192" s="82"/>
      <c r="F192" s="82"/>
      <c r="G192" s="69"/>
    </row>
    <row r="193" spans="1:7" ht="19.5">
      <c r="A193" s="69"/>
      <c r="B193" s="69"/>
      <c r="C193" s="69"/>
      <c r="D193" s="82"/>
      <c r="E193" s="82"/>
      <c r="F193" s="82"/>
      <c r="G193" s="69"/>
    </row>
    <row r="194" spans="1:7" ht="19.5">
      <c r="A194" s="69"/>
      <c r="B194" s="69"/>
      <c r="C194" s="69"/>
      <c r="D194" s="82"/>
      <c r="E194" s="82"/>
      <c r="F194" s="82"/>
      <c r="G194" s="69"/>
    </row>
    <row r="195" spans="1:7" ht="19.5">
      <c r="A195" s="69"/>
      <c r="B195" s="69"/>
      <c r="C195" s="69"/>
      <c r="D195" s="82"/>
      <c r="E195" s="82"/>
      <c r="F195" s="82"/>
      <c r="G195" s="69"/>
    </row>
    <row r="196" spans="1:7" ht="19.5">
      <c r="A196" s="69"/>
      <c r="B196" s="69"/>
      <c r="C196" s="69"/>
      <c r="D196" s="82"/>
      <c r="E196" s="82"/>
      <c r="F196" s="82"/>
      <c r="G196" s="69"/>
    </row>
    <row r="197" spans="1:7" ht="19.5">
      <c r="A197" s="69"/>
      <c r="B197" s="69"/>
      <c r="C197" s="69"/>
      <c r="D197" s="82"/>
      <c r="E197" s="82"/>
      <c r="F197" s="82"/>
      <c r="G197" s="69"/>
    </row>
    <row r="198" spans="1:7" ht="19.5">
      <c r="A198" s="69"/>
      <c r="B198" s="69"/>
      <c r="C198" s="69"/>
      <c r="D198" s="82"/>
      <c r="E198" s="82"/>
      <c r="F198" s="82"/>
      <c r="G198" s="69"/>
    </row>
    <row r="199" spans="1:7" ht="19.5">
      <c r="A199" s="69"/>
      <c r="B199" s="69"/>
      <c r="C199" s="69"/>
      <c r="D199" s="82"/>
      <c r="E199" s="82"/>
      <c r="F199" s="82"/>
      <c r="G199" s="69"/>
    </row>
    <row r="200" spans="1:7" ht="19.5">
      <c r="A200" s="69"/>
      <c r="B200" s="69"/>
      <c r="C200" s="69"/>
      <c r="D200" s="82"/>
      <c r="E200" s="82"/>
      <c r="F200" s="82"/>
      <c r="G200" s="69"/>
    </row>
    <row r="201" spans="1:7" ht="19.5">
      <c r="A201" s="69"/>
      <c r="B201" s="69"/>
      <c r="C201" s="69"/>
      <c r="D201" s="82"/>
      <c r="E201" s="82"/>
      <c r="F201" s="82"/>
      <c r="G201" s="69"/>
    </row>
    <row r="202" spans="1:7" ht="19.5">
      <c r="A202" s="69"/>
      <c r="B202" s="69"/>
      <c r="C202" s="69"/>
      <c r="D202" s="82"/>
      <c r="E202" s="82"/>
      <c r="F202" s="82"/>
      <c r="G202" s="69"/>
    </row>
    <row r="203" spans="1:7" ht="19.5">
      <c r="A203" s="69"/>
      <c r="B203" s="69"/>
      <c r="C203" s="69"/>
      <c r="D203" s="82"/>
      <c r="E203" s="82"/>
      <c r="F203" s="82"/>
      <c r="G203" s="69"/>
    </row>
    <row r="204" spans="1:7" ht="19.5">
      <c r="A204" s="69"/>
      <c r="B204" s="69"/>
      <c r="C204" s="69"/>
      <c r="D204" s="82"/>
      <c r="E204" s="82"/>
      <c r="F204" s="82"/>
      <c r="G204" s="69"/>
    </row>
    <row r="205" spans="1:7" ht="19.5">
      <c r="A205" s="69"/>
      <c r="B205" s="69"/>
      <c r="C205" s="69"/>
      <c r="D205" s="82"/>
      <c r="E205" s="82"/>
      <c r="F205" s="82"/>
      <c r="G205" s="69"/>
    </row>
    <row r="206" spans="1:7" ht="19.5">
      <c r="A206" s="69"/>
      <c r="B206" s="69"/>
      <c r="C206" s="69"/>
      <c r="D206" s="82"/>
      <c r="E206" s="82"/>
      <c r="F206" s="82"/>
      <c r="G206" s="69"/>
    </row>
    <row r="207" spans="1:7" ht="19.5">
      <c r="A207" s="69"/>
      <c r="B207" s="69"/>
      <c r="C207" s="69"/>
      <c r="D207" s="82"/>
      <c r="E207" s="82"/>
      <c r="F207" s="82"/>
      <c r="G207" s="69"/>
    </row>
    <row r="208" spans="1:7" ht="19.5">
      <c r="A208" s="69"/>
      <c r="B208" s="69"/>
      <c r="C208" s="69"/>
      <c r="D208" s="82"/>
      <c r="E208" s="82"/>
      <c r="F208" s="82"/>
      <c r="G208" s="69"/>
    </row>
    <row r="209" spans="1:7" ht="19.5">
      <c r="A209" s="69"/>
      <c r="B209" s="69"/>
      <c r="C209" s="69"/>
      <c r="D209" s="82"/>
      <c r="E209" s="82"/>
      <c r="F209" s="82"/>
      <c r="G209" s="69"/>
    </row>
    <row r="210" spans="1:7" ht="19.5">
      <c r="A210" s="69"/>
      <c r="B210" s="69"/>
      <c r="C210" s="69"/>
      <c r="D210" s="82"/>
      <c r="E210" s="82"/>
      <c r="F210" s="82"/>
      <c r="G210" s="69"/>
    </row>
    <row r="211" spans="1:7" ht="19.5">
      <c r="A211" s="69"/>
      <c r="B211" s="69"/>
      <c r="C211" s="69"/>
      <c r="D211" s="82"/>
      <c r="E211" s="82"/>
      <c r="F211" s="82"/>
      <c r="G211" s="69"/>
    </row>
    <row r="212" spans="1:7" ht="19.5">
      <c r="A212" s="69"/>
      <c r="B212" s="69"/>
      <c r="C212" s="69"/>
      <c r="D212" s="82"/>
      <c r="E212" s="82"/>
      <c r="F212" s="82"/>
      <c r="G212" s="69"/>
    </row>
  </sheetData>
  <mergeCells count="7">
    <mergeCell ref="A44:C44"/>
    <mergeCell ref="A6:C6"/>
    <mergeCell ref="A1:G1"/>
    <mergeCell ref="A2:G2"/>
    <mergeCell ref="A4:G4"/>
    <mergeCell ref="A5:G5"/>
    <mergeCell ref="A3:G3"/>
  </mergeCells>
  <printOptions/>
  <pageMargins left="0.33" right="0.33" top="0.47" bottom="0.21" header="0.47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="120" zoomScaleNormal="110" zoomScaleSheetLayoutView="120" workbookViewId="0" topLeftCell="A1">
      <selection activeCell="D18" sqref="D18"/>
    </sheetView>
  </sheetViews>
  <sheetFormatPr defaultColWidth="9.140625" defaultRowHeight="21.75"/>
  <cols>
    <col min="1" max="2" width="2.00390625" style="0" customWidth="1"/>
    <col min="3" max="3" width="45.8515625" style="0" customWidth="1"/>
    <col min="4" max="4" width="14.28125" style="0" customWidth="1"/>
    <col min="5" max="5" width="14.7109375" style="0" customWidth="1"/>
    <col min="6" max="6" width="14.00390625" style="0" customWidth="1"/>
    <col min="7" max="7" width="11.8515625" style="0" customWidth="1"/>
    <col min="9" max="9" width="10.8515625" style="0" customWidth="1"/>
  </cols>
  <sheetData>
    <row r="1" spans="1:7" ht="21.75">
      <c r="A1" s="188" t="s">
        <v>0</v>
      </c>
      <c r="B1" s="188"/>
      <c r="C1" s="188"/>
      <c r="D1" s="188"/>
      <c r="E1" s="188"/>
      <c r="F1" s="188"/>
      <c r="G1" s="188"/>
    </row>
    <row r="2" spans="1:7" ht="21.75">
      <c r="A2" s="188" t="s">
        <v>135</v>
      </c>
      <c r="B2" s="188"/>
      <c r="C2" s="188"/>
      <c r="D2" s="188"/>
      <c r="E2" s="188"/>
      <c r="F2" s="188"/>
      <c r="G2" s="188"/>
    </row>
    <row r="3" spans="1:7" ht="21.75">
      <c r="A3" s="188" t="s">
        <v>298</v>
      </c>
      <c r="B3" s="188"/>
      <c r="C3" s="188"/>
      <c r="D3" s="188"/>
      <c r="E3" s="188"/>
      <c r="F3" s="188"/>
      <c r="G3" s="188"/>
    </row>
    <row r="4" spans="1:7" ht="21.75">
      <c r="A4" s="188" t="s">
        <v>309</v>
      </c>
      <c r="B4" s="188"/>
      <c r="C4" s="188"/>
      <c r="D4" s="188"/>
      <c r="E4" s="188"/>
      <c r="F4" s="188"/>
      <c r="G4" s="188"/>
    </row>
    <row r="5" spans="1:7" ht="21.75">
      <c r="A5" s="188" t="s">
        <v>44</v>
      </c>
      <c r="B5" s="188"/>
      <c r="C5" s="188"/>
      <c r="D5" s="188"/>
      <c r="E5" s="188"/>
      <c r="F5" s="188"/>
      <c r="G5" s="188"/>
    </row>
    <row r="6" spans="1:7" ht="21.75">
      <c r="A6" s="187" t="s">
        <v>3</v>
      </c>
      <c r="B6" s="187"/>
      <c r="C6" s="190"/>
      <c r="D6" s="11" t="s">
        <v>4</v>
      </c>
      <c r="E6" s="11" t="s">
        <v>5</v>
      </c>
      <c r="F6" s="11" t="s">
        <v>6</v>
      </c>
      <c r="G6" s="10" t="s">
        <v>7</v>
      </c>
    </row>
    <row r="7" spans="1:7" s="30" customFormat="1" ht="21">
      <c r="A7" s="21" t="s">
        <v>43</v>
      </c>
      <c r="B7" s="22"/>
      <c r="C7" s="22"/>
      <c r="D7" s="11">
        <f>SUM(D8)</f>
        <v>1846431</v>
      </c>
      <c r="E7" s="11">
        <f>SUM(E8)</f>
        <v>1791509.78</v>
      </c>
      <c r="F7" s="11">
        <f>SUM(D7-E7)</f>
        <v>54921.21999999997</v>
      </c>
      <c r="G7" s="26">
        <f>SUM(E7*100/D7)</f>
        <v>97.02554712307148</v>
      </c>
    </row>
    <row r="8" spans="1:7" s="30" customFormat="1" ht="21">
      <c r="A8" s="21" t="s">
        <v>44</v>
      </c>
      <c r="B8" s="22"/>
      <c r="C8" s="22"/>
      <c r="D8" s="24">
        <f>SUM(D9+D15)</f>
        <v>1846431</v>
      </c>
      <c r="E8" s="24">
        <f>SUM(E9+E15)</f>
        <v>1791509.78</v>
      </c>
      <c r="F8" s="11">
        <f aca="true" t="shared" si="0" ref="F8:F16">SUM(D8-E8)</f>
        <v>54921.21999999997</v>
      </c>
      <c r="G8" s="26">
        <f aca="true" t="shared" si="1" ref="G8:G16">SUM(E8*100/D8)</f>
        <v>97.02554712307148</v>
      </c>
    </row>
    <row r="9" spans="1:7" ht="21.75">
      <c r="A9" s="13"/>
      <c r="B9" s="100" t="s">
        <v>132</v>
      </c>
      <c r="C9" s="14"/>
      <c r="D9" s="96">
        <f>SUM(D10:D14)</f>
        <v>1823337.78</v>
      </c>
      <c r="E9" s="96">
        <f>SUM(E10:E14)</f>
        <v>1781389.78</v>
      </c>
      <c r="F9" s="99">
        <f t="shared" si="0"/>
        <v>41948</v>
      </c>
      <c r="G9" s="97">
        <f t="shared" si="1"/>
        <v>97.69938403843088</v>
      </c>
    </row>
    <row r="10" spans="1:7" ht="21.75">
      <c r="A10" s="13"/>
      <c r="B10" s="14"/>
      <c r="C10" s="14" t="s">
        <v>45</v>
      </c>
      <c r="D10" s="16">
        <v>85000</v>
      </c>
      <c r="E10" s="16">
        <v>81552</v>
      </c>
      <c r="F10" s="7">
        <f t="shared" si="0"/>
        <v>3448</v>
      </c>
      <c r="G10" s="19">
        <f t="shared" si="1"/>
        <v>95.9435294117647</v>
      </c>
    </row>
    <row r="11" spans="1:7" ht="21.75">
      <c r="A11" s="13"/>
      <c r="B11" s="14"/>
      <c r="C11" s="14" t="s">
        <v>46</v>
      </c>
      <c r="D11" s="16">
        <v>92837.78</v>
      </c>
      <c r="E11" s="16">
        <v>92837.78</v>
      </c>
      <c r="F11" s="7">
        <f t="shared" si="0"/>
        <v>0</v>
      </c>
      <c r="G11" s="19">
        <f t="shared" si="1"/>
        <v>100</v>
      </c>
    </row>
    <row r="12" spans="1:7" ht="21.75">
      <c r="A12" s="13"/>
      <c r="B12" s="14"/>
      <c r="C12" s="14" t="s">
        <v>53</v>
      </c>
      <c r="D12" s="16">
        <v>293000</v>
      </c>
      <c r="E12" s="16">
        <v>293000</v>
      </c>
      <c r="F12" s="7">
        <f t="shared" si="0"/>
        <v>0</v>
      </c>
      <c r="G12" s="19">
        <f t="shared" si="1"/>
        <v>100</v>
      </c>
    </row>
    <row r="13" spans="1:7" ht="21.75">
      <c r="A13" s="13"/>
      <c r="B13" s="14"/>
      <c r="C13" s="14" t="s">
        <v>159</v>
      </c>
      <c r="D13" s="16">
        <v>74500</v>
      </c>
      <c r="E13" s="16">
        <v>74500</v>
      </c>
      <c r="F13" s="7">
        <f t="shared" si="0"/>
        <v>0</v>
      </c>
      <c r="G13" s="19">
        <f t="shared" si="1"/>
        <v>100</v>
      </c>
    </row>
    <row r="14" spans="1:7" ht="21.75">
      <c r="A14" s="13"/>
      <c r="B14" s="14"/>
      <c r="C14" s="15" t="s">
        <v>299</v>
      </c>
      <c r="D14" s="16">
        <v>1278000</v>
      </c>
      <c r="E14" s="16">
        <v>1239500</v>
      </c>
      <c r="F14" s="7">
        <f t="shared" si="0"/>
        <v>38500</v>
      </c>
      <c r="G14" s="19">
        <f>SUM(E14*100/D14)</f>
        <v>96.98748043818466</v>
      </c>
    </row>
    <row r="15" spans="1:7" ht="21.75">
      <c r="A15" s="13"/>
      <c r="B15" s="100" t="s">
        <v>47</v>
      </c>
      <c r="D15" s="96">
        <f>SUM(D16)</f>
        <v>23093.22</v>
      </c>
      <c r="E15" s="96">
        <f>SUM(E16)</f>
        <v>10120</v>
      </c>
      <c r="F15" s="99">
        <f t="shared" si="0"/>
        <v>12973.220000000001</v>
      </c>
      <c r="G15" s="97">
        <f>SUM(E15*100/D15)</f>
        <v>43.822385964365296</v>
      </c>
    </row>
    <row r="16" spans="1:7" ht="21.75">
      <c r="A16" s="13"/>
      <c r="B16" s="14"/>
      <c r="C16" s="15" t="s">
        <v>47</v>
      </c>
      <c r="D16" s="16">
        <v>23093.22</v>
      </c>
      <c r="E16" s="16">
        <v>10120</v>
      </c>
      <c r="F16" s="7">
        <f t="shared" si="0"/>
        <v>12973.220000000001</v>
      </c>
      <c r="G16" s="19">
        <f t="shared" si="1"/>
        <v>43.822385964365296</v>
      </c>
    </row>
    <row r="18" spans="3:7" ht="21.75">
      <c r="C18" s="83" t="s">
        <v>314</v>
      </c>
      <c r="D18" s="2"/>
      <c r="E18" s="2"/>
      <c r="F18" s="2"/>
      <c r="G18" s="1"/>
    </row>
    <row r="19" spans="3:7" ht="21.75">
      <c r="C19" s="5"/>
      <c r="D19" s="11" t="s">
        <v>4</v>
      </c>
      <c r="E19" s="11" t="s">
        <v>5</v>
      </c>
      <c r="F19" s="11" t="s">
        <v>6</v>
      </c>
      <c r="G19" s="17" t="s">
        <v>7</v>
      </c>
    </row>
    <row r="20" spans="3:7" ht="21.75">
      <c r="C20" s="31" t="s">
        <v>48</v>
      </c>
      <c r="D20" s="24">
        <f>SUM(D7)</f>
        <v>1846431</v>
      </c>
      <c r="E20" s="24">
        <f aca="true" t="shared" si="2" ref="E20:G21">SUM(E8)</f>
        <v>1791509.78</v>
      </c>
      <c r="F20" s="24">
        <f t="shared" si="2"/>
        <v>54921.21999999997</v>
      </c>
      <c r="G20" s="26">
        <f t="shared" si="2"/>
        <v>97.02554712307148</v>
      </c>
    </row>
    <row r="21" spans="3:7" ht="21.75">
      <c r="C21" s="31" t="s">
        <v>51</v>
      </c>
      <c r="D21" s="24">
        <f>SUM(D9)</f>
        <v>1823337.78</v>
      </c>
      <c r="E21" s="24">
        <f t="shared" si="2"/>
        <v>1781389.78</v>
      </c>
      <c r="F21" s="24">
        <f t="shared" si="2"/>
        <v>41948</v>
      </c>
      <c r="G21" s="26">
        <f t="shared" si="2"/>
        <v>97.69938403843088</v>
      </c>
    </row>
    <row r="22" spans="3:7" ht="21.75">
      <c r="C22" s="31" t="s">
        <v>52</v>
      </c>
      <c r="D22" s="24">
        <f>SUM(D15)</f>
        <v>23093.22</v>
      </c>
      <c r="E22" s="24">
        <f>SUM(E15)</f>
        <v>10120</v>
      </c>
      <c r="F22" s="24">
        <f>SUM(F15)</f>
        <v>12973.220000000001</v>
      </c>
      <c r="G22" s="26">
        <f>SUM(G15)</f>
        <v>43.822385964365296</v>
      </c>
    </row>
    <row r="23" ht="21.75">
      <c r="D23" t="s">
        <v>110</v>
      </c>
    </row>
    <row r="38" spans="1:7" ht="21.75">
      <c r="A38" s="91"/>
      <c r="B38" s="91"/>
      <c r="C38" s="91"/>
      <c r="D38" s="91"/>
      <c r="E38" s="91"/>
      <c r="F38" s="91"/>
      <c r="G38" s="91"/>
    </row>
    <row r="39" spans="1:7" ht="21.75">
      <c r="A39" s="91"/>
      <c r="B39" s="91"/>
      <c r="C39" s="91"/>
      <c r="D39" s="91"/>
      <c r="E39" s="91"/>
      <c r="F39" s="91"/>
      <c r="G39" s="91"/>
    </row>
    <row r="40" spans="1:7" ht="21.75">
      <c r="A40" s="91"/>
      <c r="B40" s="91"/>
      <c r="C40" s="91"/>
      <c r="D40" s="91"/>
      <c r="E40" s="91"/>
      <c r="F40" s="91"/>
      <c r="G40" s="91"/>
    </row>
    <row r="41" spans="1:7" ht="21.75">
      <c r="A41" s="91"/>
      <c r="B41" s="91"/>
      <c r="C41" s="91"/>
      <c r="D41" s="91"/>
      <c r="E41" s="91"/>
      <c r="F41" s="91"/>
      <c r="G41" s="91"/>
    </row>
    <row r="42" spans="1:7" ht="21.75">
      <c r="A42" s="91"/>
      <c r="B42" s="91"/>
      <c r="C42" s="91"/>
      <c r="D42" s="65"/>
      <c r="E42" s="65"/>
      <c r="F42" s="65"/>
      <c r="G42" s="64"/>
    </row>
    <row r="43" spans="1:7" ht="21.75">
      <c r="A43" s="66"/>
      <c r="B43" s="66"/>
      <c r="C43" s="66"/>
      <c r="D43" s="65"/>
      <c r="E43" s="65"/>
      <c r="F43" s="65"/>
      <c r="G43" s="67"/>
    </row>
    <row r="44" spans="1:7" ht="21.75">
      <c r="A44" s="66"/>
      <c r="B44" s="66"/>
      <c r="C44" s="66"/>
      <c r="D44" s="68"/>
      <c r="E44" s="68"/>
      <c r="F44" s="65"/>
      <c r="G44" s="67"/>
    </row>
    <row r="45" spans="1:7" ht="21.75">
      <c r="A45" s="4"/>
      <c r="B45" s="4"/>
      <c r="C45" s="4"/>
      <c r="D45" s="20"/>
      <c r="E45" s="20"/>
      <c r="F45" s="32"/>
      <c r="G45" s="63"/>
    </row>
    <row r="46" spans="1:7" ht="21.75">
      <c r="A46" s="4"/>
      <c r="B46" s="4"/>
      <c r="C46" s="4"/>
      <c r="D46" s="20"/>
      <c r="E46" s="20"/>
      <c r="F46" s="32"/>
      <c r="G46" s="63"/>
    </row>
    <row r="47" spans="1:7" ht="21.75">
      <c r="A47" s="4"/>
      <c r="B47" s="4"/>
      <c r="C47" s="4"/>
      <c r="D47" s="20"/>
      <c r="E47" s="20"/>
      <c r="F47" s="32"/>
      <c r="G47" s="63"/>
    </row>
    <row r="48" spans="1:7" ht="21.75">
      <c r="A48" s="4"/>
      <c r="B48" s="4"/>
      <c r="C48" s="4"/>
      <c r="D48" s="20"/>
      <c r="E48" s="20"/>
      <c r="F48" s="32"/>
      <c r="G48" s="63"/>
    </row>
    <row r="49" spans="1:7" ht="21.75">
      <c r="A49" s="4"/>
      <c r="B49" s="4"/>
      <c r="C49" s="4"/>
      <c r="D49" s="20"/>
      <c r="E49" s="20"/>
      <c r="F49" s="32"/>
      <c r="G49" s="63"/>
    </row>
    <row r="50" spans="1:7" ht="21.75">
      <c r="A50" s="4"/>
      <c r="B50" s="4"/>
      <c r="C50" s="4"/>
      <c r="D50" s="20"/>
      <c r="E50" s="20"/>
      <c r="F50" s="32"/>
      <c r="G50" s="63"/>
    </row>
    <row r="51" spans="1:7" ht="21.75">
      <c r="A51" s="95"/>
      <c r="B51" s="95"/>
      <c r="C51" s="95"/>
      <c r="D51" s="95"/>
      <c r="E51" s="95"/>
      <c r="F51" s="95"/>
      <c r="G51" s="95"/>
    </row>
    <row r="52" spans="1:7" ht="21.75">
      <c r="A52" s="95"/>
      <c r="B52" s="95"/>
      <c r="C52" s="64"/>
      <c r="D52" s="20"/>
      <c r="E52" s="20"/>
      <c r="F52" s="20"/>
      <c r="G52" s="4"/>
    </row>
    <row r="53" spans="1:7" ht="21.75">
      <c r="A53" s="95"/>
      <c r="B53" s="95"/>
      <c r="C53" s="4"/>
      <c r="D53" s="65"/>
      <c r="E53" s="65"/>
      <c r="F53" s="65"/>
      <c r="G53" s="90"/>
    </row>
    <row r="54" spans="1:7" ht="21.75">
      <c r="A54" s="95"/>
      <c r="B54" s="95"/>
      <c r="C54" s="66"/>
      <c r="D54" s="68"/>
      <c r="E54" s="68"/>
      <c r="F54" s="68"/>
      <c r="G54" s="67"/>
    </row>
    <row r="55" spans="1:7" ht="21.75">
      <c r="A55" s="95"/>
      <c r="B55" s="95"/>
      <c r="C55" s="66"/>
      <c r="D55" s="68"/>
      <c r="E55" s="68"/>
      <c r="F55" s="68"/>
      <c r="G55" s="67"/>
    </row>
    <row r="56" spans="1:7" ht="21.75">
      <c r="A56" s="95"/>
      <c r="B56" s="95"/>
      <c r="C56" s="66"/>
      <c r="D56" s="68"/>
      <c r="E56" s="68"/>
      <c r="F56" s="68"/>
      <c r="G56" s="67"/>
    </row>
    <row r="57" spans="1:7" ht="21.75">
      <c r="A57" s="95"/>
      <c r="B57" s="95"/>
      <c r="C57" s="95"/>
      <c r="D57" s="95"/>
      <c r="E57" s="95"/>
      <c r="F57" s="95"/>
      <c r="G57" s="95"/>
    </row>
  </sheetData>
  <mergeCells count="6">
    <mergeCell ref="A6:C6"/>
    <mergeCell ref="A1:G1"/>
    <mergeCell ref="A2:G2"/>
    <mergeCell ref="A4:G4"/>
    <mergeCell ref="A5:G5"/>
    <mergeCell ref="A3:G3"/>
  </mergeCells>
  <printOptions/>
  <pageMargins left="0.34" right="0.37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G9" sqref="G9"/>
    </sheetView>
  </sheetViews>
  <sheetFormatPr defaultColWidth="9.140625" defaultRowHeight="21.75"/>
  <sheetData>
    <row r="1" spans="1:7" ht="21.75">
      <c r="A1" s="21" t="s">
        <v>13</v>
      </c>
      <c r="B1" s="22"/>
      <c r="C1" s="22"/>
      <c r="D1" s="24">
        <f>SUM(D2)</f>
        <v>69120</v>
      </c>
      <c r="E1" s="24">
        <f>SUM(E2)</f>
        <v>17910</v>
      </c>
      <c r="F1" s="24">
        <f>SUM(D1-E1)</f>
        <v>51210</v>
      </c>
      <c r="G1" s="26">
        <f>SUM(E1*100/D1)</f>
        <v>25.911458333333332</v>
      </c>
    </row>
    <row r="2" spans="1:7" ht="21.75">
      <c r="A2" s="13"/>
      <c r="B2" s="14" t="s">
        <v>13</v>
      </c>
      <c r="C2" s="14"/>
      <c r="D2" s="16">
        <f>SUM(D3)</f>
        <v>69120</v>
      </c>
      <c r="E2" s="16">
        <f>SUM(E3)</f>
        <v>17910</v>
      </c>
      <c r="F2" s="16">
        <f>SUM(D2-E2)</f>
        <v>51210</v>
      </c>
      <c r="G2" s="19">
        <f>SUM(E2*100/D2)</f>
        <v>25.911458333333332</v>
      </c>
    </row>
    <row r="3" spans="1:7" ht="21.75">
      <c r="A3" s="13"/>
      <c r="B3" s="14"/>
      <c r="C3" s="14" t="s">
        <v>129</v>
      </c>
      <c r="D3" s="16">
        <v>69120</v>
      </c>
      <c r="E3" s="16">
        <v>17910</v>
      </c>
      <c r="F3" s="16">
        <f>SUM(D3-E3)</f>
        <v>51210</v>
      </c>
      <c r="G3" s="19">
        <f>SUM(E3*100/D3)</f>
        <v>25.911458333333332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สุธินันท์  ทองรอด</dc:creator>
  <cp:keywords/>
  <dc:description/>
  <cp:lastModifiedBy>DarkUser</cp:lastModifiedBy>
  <cp:lastPrinted>2010-10-21T08:37:40Z</cp:lastPrinted>
  <dcterms:created xsi:type="dcterms:W3CDTF">2006-01-05T02:11:21Z</dcterms:created>
  <dcterms:modified xsi:type="dcterms:W3CDTF">2010-10-21T08:39:28Z</dcterms:modified>
  <cp:category/>
  <cp:version/>
  <cp:contentType/>
  <cp:contentStatus/>
</cp:coreProperties>
</file>